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7" activeTab="6"/>
  </bookViews>
  <sheets>
    <sheet name="Q1 2020" sheetId="1" r:id="rId1"/>
    <sheet name="Q2 2020" sheetId="2" r:id="rId2"/>
    <sheet name="H1 2020" sheetId="3" r:id="rId3"/>
    <sheet name="Q3 2020" sheetId="4" r:id="rId4"/>
    <sheet name="9M 2020" sheetId="5" r:id="rId5"/>
    <sheet name="Q4 2020" sheetId="6" r:id="rId6"/>
    <sheet name="YE 2020" sheetId="7" r:id="rId7"/>
  </sheets>
  <externalReferences>
    <externalReference r:id="rId10"/>
    <externalReference r:id="rId11"/>
  </externalReferences>
  <definedNames>
    <definedName name="_xlnm.Print_Area" localSheetId="4">'9M 2020'!$B$1:$AA$60</definedName>
    <definedName name="_xlnm.Print_Area" localSheetId="2">'H1 2020'!$B$1:$AA$60</definedName>
    <definedName name="_xlnm.Print_Area" localSheetId="0">'Q1 2020'!$B$1:$AA$60</definedName>
    <definedName name="_xlnm.Print_Area" localSheetId="1">'Q2 2020'!$B$1:$AA$60</definedName>
    <definedName name="_xlnm.Print_Area" localSheetId="3">'Q3 2020'!$B$1:$AA$60</definedName>
    <definedName name="_xlnm.Print_Area" localSheetId="5">'Q4 2020'!$B$1:$AC$60</definedName>
    <definedName name="_xlnm.Print_Area" localSheetId="6">'YE 2020'!$B$1:$AA$60</definedName>
  </definedNames>
  <calcPr fullCalcOnLoad="1"/>
</workbook>
</file>

<file path=xl/sharedStrings.xml><?xml version="1.0" encoding="utf-8"?>
<sst xmlns="http://schemas.openxmlformats.org/spreadsheetml/2006/main" count="726" uniqueCount="68">
  <si>
    <t xml:space="preserve">Q1 2020 </t>
  </si>
  <si>
    <t>Profit and Loss</t>
  </si>
  <si>
    <t>NETWORK AIRLINES</t>
  </si>
  <si>
    <t>EUROWINGS</t>
  </si>
  <si>
    <t>LOGISTICS</t>
  </si>
  <si>
    <t>MRO</t>
  </si>
  <si>
    <t>CATERING</t>
  </si>
  <si>
    <t>OTHER</t>
  </si>
  <si>
    <t>CONSOLDIATON</t>
  </si>
  <si>
    <t>LH GROUP</t>
  </si>
  <si>
    <t>Change</t>
  </si>
  <si>
    <t>External Revenue</t>
  </si>
  <si>
    <t>Traffic Revenue</t>
  </si>
  <si>
    <t>-</t>
  </si>
  <si>
    <t>Internal Revenue</t>
  </si>
  <si>
    <t/>
  </si>
  <si>
    <t>Total Revenue</t>
  </si>
  <si>
    <t>Other Operating Income</t>
  </si>
  <si>
    <t>thereof reversal provisions</t>
  </si>
  <si>
    <t>Total Operating Income</t>
  </si>
  <si>
    <t>thereof FX gains</t>
  </si>
  <si>
    <t>Material Costs</t>
  </si>
  <si>
    <t>Fuel</t>
  </si>
  <si>
    <t>Fees &amp; Charges</t>
  </si>
  <si>
    <t>Operating Lease/ Charter</t>
  </si>
  <si>
    <t>Other Material Costs</t>
  </si>
  <si>
    <t>Staff Costs</t>
  </si>
  <si>
    <t xml:space="preserve">D&amp;A </t>
  </si>
  <si>
    <t>Other Operating Expenses</t>
  </si>
  <si>
    <t>thereof FX losses</t>
  </si>
  <si>
    <t>Operating Expenses</t>
  </si>
  <si>
    <t>Result of equity investment</t>
  </si>
  <si>
    <t>Adjusted EBIT</t>
  </si>
  <si>
    <t>Impairment losses / gains</t>
  </si>
  <si>
    <t>Effects from pension provisions</t>
  </si>
  <si>
    <t>Results of disposal of assets</t>
  </si>
  <si>
    <t>Adjustments</t>
  </si>
  <si>
    <t>EBIT</t>
  </si>
  <si>
    <t>Adjusted EBIT Marge</t>
  </si>
  <si>
    <t>Result from Equity Investments</t>
  </si>
  <si>
    <t>Result from Other Equity</t>
  </si>
  <si>
    <t>Interest Income</t>
  </si>
  <si>
    <t>Interest Expenses</t>
  </si>
  <si>
    <t>Other Financial Items</t>
  </si>
  <si>
    <t>Financial Result</t>
  </si>
  <si>
    <t>EBT</t>
  </si>
  <si>
    <t>Minorities</t>
  </si>
  <si>
    <t>Taxes on Income</t>
  </si>
  <si>
    <t>Result from Discontinued Businesses</t>
  </si>
  <si>
    <t>Net Profit Group</t>
  </si>
  <si>
    <t>Number of Shares</t>
  </si>
  <si>
    <t>Earnings per Share</t>
  </si>
  <si>
    <t>Other KPIs</t>
  </si>
  <si>
    <t>Adjusted EBITDA</t>
  </si>
  <si>
    <t xml:space="preserve">Shareholder's Equity </t>
  </si>
  <si>
    <t>Total Assets</t>
  </si>
  <si>
    <t>Equity Ratio</t>
  </si>
  <si>
    <t>Net Debt</t>
  </si>
  <si>
    <t>Pensions Provisions</t>
  </si>
  <si>
    <t>* Numbers in millions</t>
  </si>
  <si>
    <t>** adjustments include e.g. book gains/loss, impairments, valuation of pension</t>
  </si>
  <si>
    <t>*** Numbers in this excel sheet are provided for service only, data and rounding errors may occur, for audited figures please see interim or annual report</t>
  </si>
  <si>
    <t>Q2 2020</t>
  </si>
  <si>
    <t xml:space="preserve">H1 2020 </t>
  </si>
  <si>
    <t>Q3 2020</t>
  </si>
  <si>
    <t xml:space="preserve">9M 2020 </t>
  </si>
  <si>
    <t>Q4 2020</t>
  </si>
  <si>
    <t xml:space="preserve">YE 2020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</si>
</sst>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0.0%"/>
    <numFmt numFmtId="173" formatCode="0.0\ \P\.\P\."/>
    <numFmt numFmtId="174" formatCode="0.0"/>
    <numFmt numFmtId="175" formatCode="#,##0.000"/>
    <numFmt numFmtId="176" formatCode="#,##0.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3"/>
      <name val="Arial"/>
      <family val="2"/>
    </font>
    <font>
      <b/>
      <sz val="8"/>
      <color indexed="56"/>
      <name val="Arial"/>
      <family val="2"/>
    </font>
    <font>
      <i/>
      <sz val="8"/>
      <color indexed="8"/>
      <name val="Arial"/>
      <family val="2"/>
    </font>
    <font>
      <i/>
      <sz val="8"/>
      <color indexed="23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3" tint="-0.24997000396251678"/>
      <name val="Arial"/>
      <family val="2"/>
    </font>
    <font>
      <sz val="8"/>
      <color theme="0" tint="-0.4999699890613556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002060"/>
      <name val="Arial"/>
      <family val="2"/>
    </font>
    <font>
      <i/>
      <sz val="8"/>
      <color theme="1"/>
      <name val="Arial"/>
      <family val="2"/>
    </font>
    <font>
      <i/>
      <sz val="8"/>
      <color theme="0" tint="-0.4999699890613556"/>
      <name val="Arial"/>
      <family val="2"/>
    </font>
    <font>
      <b/>
      <sz val="8"/>
      <color theme="3" tint="-0.24997000396251678"/>
      <name val="Arial"/>
      <family val="2"/>
    </font>
    <font>
      <sz val="8"/>
      <color theme="4" tint="-0.4999699890613556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5164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51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55" fillId="0" borderId="0" xfId="0" applyFont="1" applyBorder="1" applyAlignment="1">
      <alignment/>
    </xf>
    <xf numFmtId="1" fontId="55" fillId="0" borderId="0" xfId="57" applyNumberFormat="1" applyFont="1" applyBorder="1" applyAlignment="1">
      <alignment/>
    </xf>
    <xf numFmtId="9" fontId="56" fillId="0" borderId="0" xfId="57" applyFont="1" applyBorder="1" applyAlignment="1">
      <alignment/>
    </xf>
    <xf numFmtId="0" fontId="57" fillId="0" borderId="0" xfId="0" applyFont="1" applyBorder="1" applyAlignment="1">
      <alignment/>
    </xf>
    <xf numFmtId="172" fontId="56" fillId="0" borderId="0" xfId="57" applyNumberFormat="1" applyFont="1" applyBorder="1" applyAlignment="1">
      <alignment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60" fillId="0" borderId="11" xfId="0" applyFont="1" applyBorder="1" applyAlignment="1">
      <alignment horizontal="right"/>
    </xf>
    <xf numFmtId="9" fontId="61" fillId="0" borderId="12" xfId="57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172" fontId="61" fillId="0" borderId="14" xfId="57" applyNumberFormat="1" applyFont="1" applyBorder="1" applyAlignment="1">
      <alignment horizontal="right"/>
    </xf>
    <xf numFmtId="0" fontId="55" fillId="0" borderId="15" xfId="0" applyFont="1" applyBorder="1" applyAlignment="1">
      <alignment/>
    </xf>
    <xf numFmtId="3" fontId="55" fillId="0" borderId="16" xfId="57" applyNumberFormat="1" applyFont="1" applyFill="1" applyBorder="1" applyAlignment="1">
      <alignment horizontal="right"/>
    </xf>
    <xf numFmtId="3" fontId="57" fillId="0" borderId="0" xfId="57" applyNumberFormat="1" applyFont="1" applyFill="1" applyBorder="1" applyAlignment="1">
      <alignment horizontal="right"/>
    </xf>
    <xf numFmtId="172" fontId="56" fillId="0" borderId="17" xfId="57" applyNumberFormat="1" applyFont="1" applyFill="1" applyBorder="1" applyAlignment="1">
      <alignment/>
    </xf>
    <xf numFmtId="3" fontId="55" fillId="0" borderId="18" xfId="57" applyNumberFormat="1" applyFont="1" applyFill="1" applyBorder="1" applyAlignment="1">
      <alignment horizontal="right"/>
    </xf>
    <xf numFmtId="3" fontId="57" fillId="0" borderId="17" xfId="57" applyNumberFormat="1" applyFont="1" applyFill="1" applyBorder="1" applyAlignment="1">
      <alignment horizontal="right"/>
    </xf>
    <xf numFmtId="172" fontId="56" fillId="0" borderId="19" xfId="57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0" xfId="0" applyFont="1" applyBorder="1" applyAlignment="1">
      <alignment horizontal="left"/>
    </xf>
    <xf numFmtId="3" fontId="62" fillId="0" borderId="15" xfId="57" applyNumberFormat="1" applyFont="1" applyFill="1" applyBorder="1" applyAlignment="1">
      <alignment horizontal="right"/>
    </xf>
    <xf numFmtId="3" fontId="63" fillId="0" borderId="0" xfId="57" applyNumberFormat="1" applyFont="1" applyFill="1" applyBorder="1" applyAlignment="1">
      <alignment horizontal="right"/>
    </xf>
    <xf numFmtId="172" fontId="56" fillId="0" borderId="20" xfId="57" applyNumberFormat="1" applyFont="1" applyFill="1" applyBorder="1" applyAlignment="1">
      <alignment/>
    </xf>
    <xf numFmtId="3" fontId="62" fillId="0" borderId="21" xfId="57" applyNumberFormat="1" applyFont="1" applyFill="1" applyBorder="1" applyAlignment="1">
      <alignment horizontal="right"/>
    </xf>
    <xf numFmtId="3" fontId="63" fillId="0" borderId="20" xfId="57" applyNumberFormat="1" applyFont="1" applyFill="1" applyBorder="1" applyAlignment="1">
      <alignment horizontal="right"/>
    </xf>
    <xf numFmtId="0" fontId="55" fillId="0" borderId="19" xfId="0" applyFont="1" applyBorder="1" applyAlignment="1">
      <alignment/>
    </xf>
    <xf numFmtId="3" fontId="55" fillId="0" borderId="22" xfId="57" applyNumberFormat="1" applyFont="1" applyFill="1" applyBorder="1" applyAlignment="1">
      <alignment horizontal="right"/>
    </xf>
    <xf numFmtId="3" fontId="57" fillId="0" borderId="22" xfId="57" applyNumberFormat="1" applyFont="1" applyFill="1" applyBorder="1" applyAlignment="1">
      <alignment horizontal="right"/>
    </xf>
    <xf numFmtId="172" fontId="56" fillId="0" borderId="23" xfId="57" applyNumberFormat="1" applyFont="1" applyFill="1" applyBorder="1" applyAlignment="1">
      <alignment/>
    </xf>
    <xf numFmtId="3" fontId="55" fillId="0" borderId="24" xfId="57" applyNumberFormat="1" applyFont="1" applyFill="1" applyBorder="1" applyAlignment="1">
      <alignment horizontal="right"/>
    </xf>
    <xf numFmtId="3" fontId="57" fillId="0" borderId="23" xfId="57" applyNumberFormat="1" applyFont="1" applyFill="1" applyBorder="1" applyAlignment="1">
      <alignment horizontal="right"/>
    </xf>
    <xf numFmtId="172" fontId="56" fillId="0" borderId="25" xfId="57" applyNumberFormat="1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26" xfId="0" applyFont="1" applyBorder="1" applyAlignment="1">
      <alignment/>
    </xf>
    <xf numFmtId="3" fontId="59" fillId="0" borderId="27" xfId="0" applyNumberFormat="1" applyFont="1" applyFill="1" applyBorder="1" applyAlignment="1">
      <alignment horizontal="right"/>
    </xf>
    <xf numFmtId="3" fontId="60" fillId="0" borderId="27" xfId="0" applyNumberFormat="1" applyFont="1" applyFill="1" applyBorder="1" applyAlignment="1">
      <alignment horizontal="right"/>
    </xf>
    <xf numFmtId="172" fontId="64" fillId="0" borderId="20" xfId="57" applyNumberFormat="1" applyFont="1" applyFill="1" applyBorder="1" applyAlignment="1">
      <alignment/>
    </xf>
    <xf numFmtId="3" fontId="59" fillId="0" borderId="18" xfId="0" applyNumberFormat="1" applyFont="1" applyFill="1" applyBorder="1" applyAlignment="1">
      <alignment horizontal="right"/>
    </xf>
    <xf numFmtId="3" fontId="60" fillId="0" borderId="17" xfId="0" applyNumberFormat="1" applyFont="1" applyFill="1" applyBorder="1" applyAlignment="1">
      <alignment horizontal="right"/>
    </xf>
    <xf numFmtId="172" fontId="64" fillId="0" borderId="19" xfId="57" applyNumberFormat="1" applyFont="1" applyFill="1" applyBorder="1" applyAlignment="1">
      <alignment/>
    </xf>
    <xf numFmtId="3" fontId="55" fillId="0" borderId="0" xfId="57" applyNumberFormat="1" applyFont="1" applyFill="1" applyBorder="1" applyAlignment="1">
      <alignment horizontal="right"/>
    </xf>
    <xf numFmtId="3" fontId="55" fillId="0" borderId="21" xfId="57" applyNumberFormat="1" applyFont="1" applyFill="1" applyBorder="1" applyAlignment="1">
      <alignment horizontal="right"/>
    </xf>
    <xf numFmtId="3" fontId="57" fillId="0" borderId="20" xfId="57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3" fontId="59" fillId="0" borderId="30" xfId="0" applyNumberFormat="1" applyFont="1" applyFill="1" applyBorder="1" applyAlignment="1">
      <alignment horizontal="right"/>
    </xf>
    <xf numFmtId="3" fontId="60" fillId="0" borderId="30" xfId="0" applyNumberFormat="1" applyFont="1" applyFill="1" applyBorder="1" applyAlignment="1">
      <alignment horizontal="right"/>
    </xf>
    <xf numFmtId="172" fontId="64" fillId="0" borderId="31" xfId="57" applyNumberFormat="1" applyFont="1" applyFill="1" applyBorder="1" applyAlignment="1">
      <alignment/>
    </xf>
    <xf numFmtId="3" fontId="59" fillId="0" borderId="32" xfId="0" applyNumberFormat="1" applyFont="1" applyFill="1" applyBorder="1" applyAlignment="1">
      <alignment horizontal="right"/>
    </xf>
    <xf numFmtId="3" fontId="60" fillId="0" borderId="31" xfId="0" applyNumberFormat="1" applyFont="1" applyFill="1" applyBorder="1" applyAlignment="1">
      <alignment horizontal="right"/>
    </xf>
    <xf numFmtId="172" fontId="64" fillId="0" borderId="29" xfId="57" applyNumberFormat="1" applyFont="1" applyFill="1" applyBorder="1" applyAlignment="1">
      <alignment/>
    </xf>
    <xf numFmtId="1" fontId="59" fillId="0" borderId="0" xfId="0" applyNumberFormat="1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9" xfId="0" applyFont="1" applyBorder="1" applyAlignment="1">
      <alignment/>
    </xf>
    <xf numFmtId="3" fontId="59" fillId="0" borderId="0" xfId="57" applyNumberFormat="1" applyFont="1" applyFill="1" applyBorder="1" applyAlignment="1">
      <alignment horizontal="right"/>
    </xf>
    <xf numFmtId="3" fontId="60" fillId="0" borderId="0" xfId="57" applyNumberFormat="1" applyFont="1" applyFill="1" applyBorder="1" applyAlignment="1">
      <alignment horizontal="right"/>
    </xf>
    <xf numFmtId="3" fontId="59" fillId="0" borderId="21" xfId="57" applyNumberFormat="1" applyFont="1" applyFill="1" applyBorder="1" applyAlignment="1">
      <alignment horizontal="right"/>
    </xf>
    <xf numFmtId="3" fontId="60" fillId="0" borderId="20" xfId="57" applyNumberFormat="1" applyFont="1" applyFill="1" applyBorder="1" applyAlignment="1">
      <alignment horizontal="right"/>
    </xf>
    <xf numFmtId="3" fontId="55" fillId="0" borderId="15" xfId="57" applyNumberFormat="1" applyFont="1" applyFill="1" applyBorder="1" applyAlignment="1">
      <alignment horizontal="right"/>
    </xf>
    <xf numFmtId="0" fontId="59" fillId="0" borderId="27" xfId="0" applyFont="1" applyBorder="1" applyAlignment="1">
      <alignment/>
    </xf>
    <xf numFmtId="3" fontId="59" fillId="0" borderId="16" xfId="0" applyNumberFormat="1" applyFont="1" applyFill="1" applyBorder="1" applyAlignment="1">
      <alignment horizontal="right"/>
    </xf>
    <xf numFmtId="172" fontId="64" fillId="0" borderId="17" xfId="57" applyNumberFormat="1" applyFont="1" applyFill="1" applyBorder="1" applyAlignment="1">
      <alignment/>
    </xf>
    <xf numFmtId="172" fontId="64" fillId="0" borderId="26" xfId="57" applyNumberFormat="1" applyFont="1" applyFill="1" applyBorder="1" applyAlignment="1">
      <alignment/>
    </xf>
    <xf numFmtId="3" fontId="59" fillId="0" borderId="15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59" fillId="0" borderId="21" xfId="0" applyNumberFormat="1" applyFont="1" applyFill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59" fillId="0" borderId="33" xfId="57" applyNumberFormat="1" applyFont="1" applyFill="1" applyBorder="1" applyAlignment="1">
      <alignment horizontal="right"/>
    </xf>
    <xf numFmtId="3" fontId="60" fillId="0" borderId="22" xfId="57" applyNumberFormat="1" applyFont="1" applyFill="1" applyBorder="1" applyAlignment="1">
      <alignment horizontal="right"/>
    </xf>
    <xf numFmtId="3" fontId="59" fillId="0" borderId="24" xfId="57" applyNumberFormat="1" applyFont="1" applyFill="1" applyBorder="1" applyAlignment="1">
      <alignment horizontal="right"/>
    </xf>
    <xf numFmtId="3" fontId="60" fillId="0" borderId="23" xfId="57" applyNumberFormat="1" applyFont="1" applyFill="1" applyBorder="1" applyAlignment="1">
      <alignment horizontal="right"/>
    </xf>
    <xf numFmtId="3" fontId="59" fillId="0" borderId="15" xfId="57" applyNumberFormat="1" applyFont="1" applyFill="1" applyBorder="1" applyAlignment="1">
      <alignment horizontal="right"/>
    </xf>
    <xf numFmtId="9" fontId="64" fillId="0" borderId="20" xfId="57" applyFont="1" applyFill="1" applyBorder="1" applyAlignment="1">
      <alignment horizontal="right"/>
    </xf>
    <xf numFmtId="3" fontId="59" fillId="0" borderId="20" xfId="57" applyNumberFormat="1" applyFont="1" applyFill="1" applyBorder="1" applyAlignment="1">
      <alignment horizontal="right"/>
    </xf>
    <xf numFmtId="9" fontId="56" fillId="0" borderId="20" xfId="57" applyFont="1" applyFill="1" applyBorder="1" applyAlignment="1">
      <alignment horizontal="right"/>
    </xf>
    <xf numFmtId="3" fontId="55" fillId="0" borderId="20" xfId="57" applyNumberFormat="1" applyFont="1" applyFill="1" applyBorder="1" applyAlignment="1">
      <alignment horizontal="right"/>
    </xf>
    <xf numFmtId="173" fontId="65" fillId="0" borderId="20" xfId="59" applyNumberFormat="1" applyFont="1" applyFill="1" applyBorder="1" applyProtection="1">
      <alignment/>
      <protection/>
    </xf>
    <xf numFmtId="3" fontId="59" fillId="0" borderId="16" xfId="57" applyNumberFormat="1" applyFont="1" applyFill="1" applyBorder="1" applyAlignment="1">
      <alignment horizontal="right"/>
    </xf>
    <xf numFmtId="3" fontId="59" fillId="0" borderId="27" xfId="57" applyNumberFormat="1" applyFont="1" applyFill="1" applyBorder="1" applyAlignment="1">
      <alignment horizontal="right"/>
    </xf>
    <xf numFmtId="9" fontId="64" fillId="0" borderId="17" xfId="57" applyFont="1" applyFill="1" applyBorder="1" applyAlignment="1">
      <alignment horizontal="right"/>
    </xf>
    <xf numFmtId="3" fontId="59" fillId="0" borderId="18" xfId="57" applyNumberFormat="1" applyFont="1" applyFill="1" applyBorder="1" applyAlignment="1">
      <alignment horizontal="right"/>
    </xf>
    <xf numFmtId="3" fontId="59" fillId="0" borderId="17" xfId="57" applyNumberFormat="1" applyFont="1" applyFill="1" applyBorder="1" applyAlignment="1">
      <alignment horizontal="right"/>
    </xf>
    <xf numFmtId="172" fontId="55" fillId="0" borderId="0" xfId="0" applyNumberFormat="1" applyFont="1" applyFill="1" applyBorder="1" applyAlignment="1">
      <alignment horizontal="right"/>
    </xf>
    <xf numFmtId="172" fontId="57" fillId="0" borderId="0" xfId="0" applyNumberFormat="1" applyFont="1" applyFill="1" applyBorder="1" applyAlignment="1">
      <alignment horizontal="right"/>
    </xf>
    <xf numFmtId="173" fontId="56" fillId="0" borderId="20" xfId="57" applyNumberFormat="1" applyFont="1" applyFill="1" applyBorder="1" applyAlignment="1">
      <alignment horizontal="right"/>
    </xf>
    <xf numFmtId="172" fontId="55" fillId="0" borderId="21" xfId="0" applyNumberFormat="1" applyFont="1" applyFill="1" applyBorder="1" applyAlignment="1">
      <alignment horizontal="right"/>
    </xf>
    <xf numFmtId="0" fontId="55" fillId="0" borderId="21" xfId="0" applyFont="1" applyFill="1" applyBorder="1" applyAlignment="1">
      <alignment horizontal="right"/>
    </xf>
    <xf numFmtId="0" fontId="57" fillId="0" borderId="20" xfId="0" applyFont="1" applyFill="1" applyBorder="1" applyAlignment="1">
      <alignment horizontal="right"/>
    </xf>
    <xf numFmtId="173" fontId="56" fillId="0" borderId="19" xfId="57" applyNumberFormat="1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 horizontal="right"/>
    </xf>
    <xf numFmtId="0" fontId="59" fillId="0" borderId="16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" fontId="59" fillId="0" borderId="27" xfId="0" applyNumberFormat="1" applyFont="1" applyFill="1" applyBorder="1" applyAlignment="1">
      <alignment horizontal="right"/>
    </xf>
    <xf numFmtId="1" fontId="60" fillId="0" borderId="27" xfId="0" applyNumberFormat="1" applyFont="1" applyFill="1" applyBorder="1" applyAlignment="1">
      <alignment horizontal="right"/>
    </xf>
    <xf numFmtId="0" fontId="59" fillId="0" borderId="15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/>
    </xf>
    <xf numFmtId="1" fontId="59" fillId="0" borderId="0" xfId="0" applyNumberFormat="1" applyFont="1" applyFill="1" applyBorder="1" applyAlignment="1">
      <alignment horizontal="right"/>
    </xf>
    <xf numFmtId="0" fontId="55" fillId="0" borderId="34" xfId="0" applyFont="1" applyFill="1" applyBorder="1" applyAlignment="1">
      <alignment/>
    </xf>
    <xf numFmtId="0" fontId="55" fillId="0" borderId="35" xfId="0" applyFont="1" applyFill="1" applyBorder="1" applyAlignment="1">
      <alignment/>
    </xf>
    <xf numFmtId="0" fontId="57" fillId="0" borderId="36" xfId="0" applyFont="1" applyFill="1" applyBorder="1" applyAlignment="1">
      <alignment horizontal="right"/>
    </xf>
    <xf numFmtId="1" fontId="55" fillId="0" borderId="36" xfId="0" applyNumberFormat="1" applyFont="1" applyFill="1" applyBorder="1" applyAlignment="1">
      <alignment horizontal="right"/>
    </xf>
    <xf numFmtId="1" fontId="60" fillId="0" borderId="0" xfId="0" applyNumberFormat="1" applyFont="1" applyFill="1" applyBorder="1" applyAlignment="1">
      <alignment horizontal="right"/>
    </xf>
    <xf numFmtId="174" fontId="55" fillId="0" borderId="0" xfId="0" applyNumberFormat="1" applyFont="1" applyFill="1" applyBorder="1" applyAlignment="1">
      <alignment horizontal="right"/>
    </xf>
    <xf numFmtId="0" fontId="55" fillId="0" borderId="37" xfId="0" applyFont="1" applyFill="1" applyBorder="1" applyAlignment="1">
      <alignment/>
    </xf>
    <xf numFmtId="0" fontId="55" fillId="0" borderId="38" xfId="0" applyFont="1" applyFill="1" applyBorder="1" applyAlignment="1">
      <alignment/>
    </xf>
    <xf numFmtId="2" fontId="55" fillId="0" borderId="38" xfId="0" applyNumberFormat="1" applyFont="1" applyFill="1" applyBorder="1" applyAlignment="1">
      <alignment horizontal="right"/>
    </xf>
    <xf numFmtId="2" fontId="57" fillId="0" borderId="38" xfId="0" applyNumberFormat="1" applyFont="1" applyFill="1" applyBorder="1" applyAlignment="1">
      <alignment horizontal="right"/>
    </xf>
    <xf numFmtId="172" fontId="56" fillId="0" borderId="39" xfId="57" applyNumberFormat="1" applyFont="1" applyFill="1" applyBorder="1" applyAlignment="1">
      <alignment/>
    </xf>
    <xf numFmtId="0" fontId="55" fillId="0" borderId="30" xfId="0" applyFont="1" applyBorder="1" applyAlignment="1">
      <alignment/>
    </xf>
    <xf numFmtId="1" fontId="55" fillId="0" borderId="0" xfId="57" applyNumberFormat="1" applyFont="1" applyFill="1" applyBorder="1" applyAlignment="1">
      <alignment/>
    </xf>
    <xf numFmtId="9" fontId="56" fillId="0" borderId="0" xfId="57" applyFont="1" applyFill="1" applyBorder="1" applyAlignment="1">
      <alignment/>
    </xf>
    <xf numFmtId="1" fontId="56" fillId="0" borderId="30" xfId="57" applyNumberFormat="1" applyFont="1" applyFill="1" applyBorder="1" applyAlignment="1">
      <alignment/>
    </xf>
    <xf numFmtId="9" fontId="56" fillId="0" borderId="30" xfId="57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72" fontId="56" fillId="0" borderId="0" xfId="57" applyNumberFormat="1" applyFont="1" applyFill="1" applyBorder="1" applyAlignment="1">
      <alignment/>
    </xf>
    <xf numFmtId="0" fontId="55" fillId="0" borderId="38" xfId="0" applyFont="1" applyBorder="1" applyAlignment="1">
      <alignment/>
    </xf>
    <xf numFmtId="1" fontId="56" fillId="0" borderId="38" xfId="57" applyNumberFormat="1" applyFont="1" applyFill="1" applyBorder="1" applyAlignment="1">
      <alignment/>
    </xf>
    <xf numFmtId="9" fontId="56" fillId="0" borderId="38" xfId="57" applyFont="1" applyFill="1" applyBorder="1" applyAlignment="1">
      <alignment/>
    </xf>
    <xf numFmtId="0" fontId="57" fillId="0" borderId="38" xfId="0" applyFont="1" applyFill="1" applyBorder="1" applyAlignment="1">
      <alignment/>
    </xf>
    <xf numFmtId="1" fontId="55" fillId="0" borderId="28" xfId="57" applyNumberFormat="1" applyFont="1" applyFill="1" applyBorder="1" applyAlignment="1">
      <alignment/>
    </xf>
    <xf numFmtId="1" fontId="55" fillId="0" borderId="30" xfId="57" applyNumberFormat="1" applyFont="1" applyFill="1" applyBorder="1" applyAlignment="1">
      <alignment/>
    </xf>
    <xf numFmtId="9" fontId="56" fillId="0" borderId="29" xfId="57" applyFont="1" applyFill="1" applyBorder="1" applyAlignment="1">
      <alignment/>
    </xf>
    <xf numFmtId="1" fontId="56" fillId="0" borderId="28" xfId="57" applyNumberFormat="1" applyFont="1" applyFill="1" applyBorder="1" applyAlignment="1">
      <alignment/>
    </xf>
    <xf numFmtId="9" fontId="56" fillId="0" borderId="31" xfId="57" applyFont="1" applyFill="1" applyBorder="1" applyAlignment="1">
      <alignment/>
    </xf>
    <xf numFmtId="0" fontId="55" fillId="0" borderId="32" xfId="0" applyFont="1" applyFill="1" applyBorder="1" applyAlignment="1">
      <alignment/>
    </xf>
    <xf numFmtId="172" fontId="56" fillId="0" borderId="29" xfId="57" applyNumberFormat="1" applyFont="1" applyFill="1" applyBorder="1" applyAlignment="1">
      <alignment/>
    </xf>
    <xf numFmtId="0" fontId="55" fillId="0" borderId="33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33" xfId="0" applyFont="1" applyFill="1" applyBorder="1" applyAlignment="1">
      <alignment horizontal="right"/>
    </xf>
    <xf numFmtId="0" fontId="57" fillId="0" borderId="22" xfId="0" applyFont="1" applyFill="1" applyBorder="1" applyAlignment="1">
      <alignment horizontal="right"/>
    </xf>
    <xf numFmtId="1" fontId="56" fillId="0" borderId="33" xfId="57" applyNumberFormat="1" applyFont="1" applyFill="1" applyBorder="1" applyAlignment="1">
      <alignment/>
    </xf>
    <xf numFmtId="1" fontId="56" fillId="0" borderId="22" xfId="57" applyNumberFormat="1" applyFont="1" applyFill="1" applyBorder="1" applyAlignment="1">
      <alignment/>
    </xf>
    <xf numFmtId="0" fontId="55" fillId="0" borderId="22" xfId="0" applyFont="1" applyFill="1" applyBorder="1" applyAlignment="1">
      <alignment horizontal="right"/>
    </xf>
    <xf numFmtId="0" fontId="55" fillId="0" borderId="24" xfId="0" applyFont="1" applyFill="1" applyBorder="1" applyAlignment="1">
      <alignment horizontal="right"/>
    </xf>
    <xf numFmtId="1" fontId="55" fillId="0" borderId="24" xfId="0" applyNumberFormat="1" applyFont="1" applyFill="1" applyBorder="1" applyAlignment="1">
      <alignment horizontal="right"/>
    </xf>
    <xf numFmtId="172" fontId="55" fillId="0" borderId="21" xfId="0" applyNumberFormat="1" applyFont="1" applyFill="1" applyBorder="1" applyAlignment="1">
      <alignment/>
    </xf>
    <xf numFmtId="172" fontId="57" fillId="0" borderId="0" xfId="0" applyNumberFormat="1" applyFont="1" applyFill="1" applyBorder="1" applyAlignment="1">
      <alignment/>
    </xf>
    <xf numFmtId="0" fontId="55" fillId="0" borderId="37" xfId="0" applyFont="1" applyBorder="1" applyAlignment="1">
      <alignment/>
    </xf>
    <xf numFmtId="3" fontId="55" fillId="0" borderId="16" xfId="57" applyNumberFormat="1" applyFont="1" applyBorder="1" applyAlignment="1">
      <alignment horizontal="right"/>
    </xf>
    <xf numFmtId="3" fontId="57" fillId="0" borderId="0" xfId="57" applyNumberFormat="1" applyFont="1" applyBorder="1" applyAlignment="1">
      <alignment horizontal="right"/>
    </xf>
    <xf numFmtId="172" fontId="56" fillId="33" borderId="17" xfId="57" applyNumberFormat="1" applyFont="1" applyFill="1" applyBorder="1" applyAlignment="1">
      <alignment/>
    </xf>
    <xf numFmtId="3" fontId="55" fillId="0" borderId="18" xfId="57" applyNumberFormat="1" applyFont="1" applyBorder="1" applyAlignment="1">
      <alignment horizontal="right"/>
    </xf>
    <xf numFmtId="172" fontId="56" fillId="0" borderId="17" xfId="57" applyNumberFormat="1" applyFont="1" applyBorder="1" applyAlignment="1">
      <alignment/>
    </xf>
    <xf numFmtId="3" fontId="57" fillId="0" borderId="17" xfId="57" applyNumberFormat="1" applyFont="1" applyBorder="1" applyAlignment="1">
      <alignment horizontal="right"/>
    </xf>
    <xf numFmtId="172" fontId="56" fillId="0" borderId="19" xfId="57" applyNumberFormat="1" applyFont="1" applyBorder="1" applyAlignment="1">
      <alignment/>
    </xf>
    <xf numFmtId="3" fontId="62" fillId="0" borderId="15" xfId="57" applyNumberFormat="1" applyFont="1" applyBorder="1" applyAlignment="1">
      <alignment horizontal="right"/>
    </xf>
    <xf numFmtId="3" fontId="63" fillId="0" borderId="0" xfId="57" applyNumberFormat="1" applyFont="1" applyBorder="1" applyAlignment="1">
      <alignment horizontal="right"/>
    </xf>
    <xf numFmtId="172" fontId="56" fillId="33" borderId="20" xfId="57" applyNumberFormat="1" applyFont="1" applyFill="1" applyBorder="1" applyAlignment="1">
      <alignment/>
    </xf>
    <xf numFmtId="3" fontId="62" fillId="0" borderId="21" xfId="57" applyNumberFormat="1" applyFont="1" applyBorder="1" applyAlignment="1">
      <alignment horizontal="right"/>
    </xf>
    <xf numFmtId="172" fontId="56" fillId="0" borderId="20" xfId="57" applyNumberFormat="1" applyFont="1" applyBorder="1" applyAlignment="1">
      <alignment/>
    </xf>
    <xf numFmtId="3" fontId="63" fillId="0" borderId="20" xfId="57" applyNumberFormat="1" applyFont="1" applyBorder="1" applyAlignment="1">
      <alignment horizontal="right"/>
    </xf>
    <xf numFmtId="3" fontId="55" fillId="0" borderId="22" xfId="57" applyNumberFormat="1" applyFont="1" applyBorder="1" applyAlignment="1">
      <alignment horizontal="right"/>
    </xf>
    <xf numFmtId="3" fontId="57" fillId="0" borderId="22" xfId="57" applyNumberFormat="1" applyFont="1" applyBorder="1" applyAlignment="1">
      <alignment horizontal="right"/>
    </xf>
    <xf numFmtId="172" fontId="56" fillId="33" borderId="23" xfId="57" applyNumberFormat="1" applyFont="1" applyFill="1" applyBorder="1" applyAlignment="1">
      <alignment/>
    </xf>
    <xf numFmtId="3" fontId="55" fillId="0" borderId="24" xfId="57" applyNumberFormat="1" applyFont="1" applyBorder="1" applyAlignment="1">
      <alignment horizontal="right"/>
    </xf>
    <xf numFmtId="172" fontId="56" fillId="0" borderId="23" xfId="57" applyNumberFormat="1" applyFont="1" applyBorder="1" applyAlignment="1">
      <alignment/>
    </xf>
    <xf numFmtId="3" fontId="57" fillId="0" borderId="23" xfId="57" applyNumberFormat="1" applyFont="1" applyBorder="1" applyAlignment="1">
      <alignment horizontal="right"/>
    </xf>
    <xf numFmtId="172" fontId="56" fillId="0" borderId="25" xfId="57" applyNumberFormat="1" applyFont="1" applyBorder="1" applyAlignment="1">
      <alignment/>
    </xf>
    <xf numFmtId="3" fontId="59" fillId="0" borderId="27" xfId="0" applyNumberFormat="1" applyFont="1" applyBorder="1" applyAlignment="1">
      <alignment horizontal="right"/>
    </xf>
    <xf numFmtId="3" fontId="60" fillId="0" borderId="27" xfId="0" applyNumberFormat="1" applyFont="1" applyBorder="1" applyAlignment="1">
      <alignment horizontal="right"/>
    </xf>
    <xf numFmtId="3" fontId="60" fillId="0" borderId="0" xfId="0" applyNumberFormat="1" applyFont="1" applyBorder="1" applyAlignment="1">
      <alignment horizontal="right"/>
    </xf>
    <xf numFmtId="172" fontId="64" fillId="33" borderId="20" xfId="57" applyNumberFormat="1" applyFont="1" applyFill="1" applyBorder="1" applyAlignment="1">
      <alignment/>
    </xf>
    <xf numFmtId="3" fontId="59" fillId="0" borderId="18" xfId="0" applyNumberFormat="1" applyFont="1" applyBorder="1" applyAlignment="1">
      <alignment horizontal="right"/>
    </xf>
    <xf numFmtId="172" fontId="64" fillId="0" borderId="20" xfId="57" applyNumberFormat="1" applyFont="1" applyBorder="1" applyAlignment="1">
      <alignment/>
    </xf>
    <xf numFmtId="3" fontId="60" fillId="0" borderId="17" xfId="0" applyNumberFormat="1" applyFont="1" applyBorder="1" applyAlignment="1">
      <alignment horizontal="right"/>
    </xf>
    <xf numFmtId="172" fontId="64" fillId="0" borderId="19" xfId="57" applyNumberFormat="1" applyFont="1" applyBorder="1" applyAlignment="1">
      <alignment/>
    </xf>
    <xf numFmtId="3" fontId="55" fillId="0" borderId="0" xfId="57" applyNumberFormat="1" applyFont="1" applyBorder="1" applyAlignment="1">
      <alignment horizontal="right"/>
    </xf>
    <xf numFmtId="3" fontId="55" fillId="0" borderId="21" xfId="57" applyNumberFormat="1" applyFont="1" applyBorder="1" applyAlignment="1">
      <alignment horizontal="right"/>
    </xf>
    <xf numFmtId="3" fontId="57" fillId="0" borderId="20" xfId="57" applyNumberFormat="1" applyFont="1" applyBorder="1" applyAlignment="1">
      <alignment horizontal="right"/>
    </xf>
    <xf numFmtId="3" fontId="59" fillId="0" borderId="30" xfId="0" applyNumberFormat="1" applyFont="1" applyBorder="1" applyAlignment="1">
      <alignment horizontal="right"/>
    </xf>
    <xf numFmtId="3" fontId="60" fillId="0" borderId="30" xfId="0" applyNumberFormat="1" applyFont="1" applyBorder="1" applyAlignment="1">
      <alignment horizontal="right"/>
    </xf>
    <xf numFmtId="172" fontId="64" fillId="33" borderId="31" xfId="57" applyNumberFormat="1" applyFont="1" applyFill="1" applyBorder="1" applyAlignment="1">
      <alignment/>
    </xf>
    <xf numFmtId="3" fontId="59" fillId="0" borderId="32" xfId="0" applyNumberFormat="1" applyFont="1" applyBorder="1" applyAlignment="1">
      <alignment horizontal="right"/>
    </xf>
    <xf numFmtId="172" fontId="64" fillId="0" borderId="31" xfId="57" applyNumberFormat="1" applyFont="1" applyBorder="1" applyAlignment="1">
      <alignment/>
    </xf>
    <xf numFmtId="3" fontId="60" fillId="0" borderId="31" xfId="0" applyNumberFormat="1" applyFont="1" applyBorder="1" applyAlignment="1">
      <alignment horizontal="right"/>
    </xf>
    <xf numFmtId="172" fontId="64" fillId="0" borderId="29" xfId="57" applyNumberFormat="1" applyFont="1" applyBorder="1" applyAlignment="1">
      <alignment/>
    </xf>
    <xf numFmtId="3" fontId="59" fillId="0" borderId="0" xfId="57" applyNumberFormat="1" applyFont="1" applyBorder="1" applyAlignment="1">
      <alignment horizontal="right"/>
    </xf>
    <xf numFmtId="3" fontId="60" fillId="0" borderId="0" xfId="57" applyNumberFormat="1" applyFont="1" applyBorder="1" applyAlignment="1">
      <alignment horizontal="right"/>
    </xf>
    <xf numFmtId="3" fontId="59" fillId="0" borderId="21" xfId="57" applyNumberFormat="1" applyFont="1" applyBorder="1" applyAlignment="1">
      <alignment horizontal="right"/>
    </xf>
    <xf numFmtId="3" fontId="60" fillId="0" borderId="20" xfId="57" applyNumberFormat="1" applyFont="1" applyBorder="1" applyAlignment="1">
      <alignment horizontal="right"/>
    </xf>
    <xf numFmtId="3" fontId="55" fillId="0" borderId="15" xfId="57" applyNumberFormat="1" applyFont="1" applyBorder="1" applyAlignment="1">
      <alignment horizontal="right"/>
    </xf>
    <xf numFmtId="3" fontId="55" fillId="34" borderId="21" xfId="57" applyNumberFormat="1" applyFont="1" applyFill="1" applyBorder="1" applyAlignment="1">
      <alignment horizontal="right"/>
    </xf>
    <xf numFmtId="3" fontId="57" fillId="34" borderId="0" xfId="57" applyNumberFormat="1" applyFont="1" applyFill="1" applyBorder="1" applyAlignment="1">
      <alignment horizontal="right"/>
    </xf>
    <xf numFmtId="172" fontId="66" fillId="34" borderId="20" xfId="57" applyNumberFormat="1" applyFont="1" applyFill="1" applyBorder="1" applyAlignment="1">
      <alignment/>
    </xf>
    <xf numFmtId="3" fontId="57" fillId="34" borderId="20" xfId="57" applyNumberFormat="1" applyFont="1" applyFill="1" applyBorder="1" applyAlignment="1">
      <alignment horizontal="right"/>
    </xf>
    <xf numFmtId="172" fontId="56" fillId="33" borderId="19" xfId="57" applyNumberFormat="1" applyFont="1" applyFill="1" applyBorder="1" applyAlignment="1">
      <alignment/>
    </xf>
    <xf numFmtId="3" fontId="59" fillId="0" borderId="16" xfId="0" applyNumberFormat="1" applyFont="1" applyBorder="1" applyAlignment="1">
      <alignment horizontal="right"/>
    </xf>
    <xf numFmtId="172" fontId="64" fillId="33" borderId="17" xfId="57" applyNumberFormat="1" applyFont="1" applyFill="1" applyBorder="1" applyAlignment="1">
      <alignment/>
    </xf>
    <xf numFmtId="172" fontId="64" fillId="0" borderId="17" xfId="57" applyNumberFormat="1" applyFont="1" applyBorder="1" applyAlignment="1">
      <alignment/>
    </xf>
    <xf numFmtId="172" fontId="64" fillId="0" borderId="26" xfId="57" applyNumberFormat="1" applyFont="1" applyBorder="1" applyAlignment="1">
      <alignment/>
    </xf>
    <xf numFmtId="3" fontId="59" fillId="0" borderId="15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/>
    </xf>
    <xf numFmtId="3" fontId="60" fillId="0" borderId="20" xfId="0" applyNumberFormat="1" applyFont="1" applyBorder="1" applyAlignment="1">
      <alignment horizontal="right"/>
    </xf>
    <xf numFmtId="3" fontId="59" fillId="0" borderId="33" xfId="57" applyNumberFormat="1" applyFont="1" applyBorder="1" applyAlignment="1">
      <alignment horizontal="right"/>
    </xf>
    <xf numFmtId="3" fontId="60" fillId="0" borderId="22" xfId="57" applyNumberFormat="1" applyFont="1" applyBorder="1" applyAlignment="1">
      <alignment horizontal="right"/>
    </xf>
    <xf numFmtId="3" fontId="59" fillId="0" borderId="24" xfId="57" applyNumberFormat="1" applyFont="1" applyBorder="1" applyAlignment="1">
      <alignment horizontal="right"/>
    </xf>
    <xf numFmtId="3" fontId="60" fillId="0" borderId="23" xfId="57" applyNumberFormat="1" applyFont="1" applyBorder="1" applyAlignment="1">
      <alignment horizontal="right"/>
    </xf>
    <xf numFmtId="3" fontId="59" fillId="0" borderId="15" xfId="57" applyNumberFormat="1" applyFont="1" applyBorder="1" applyAlignment="1">
      <alignment horizontal="right"/>
    </xf>
    <xf numFmtId="9" fontId="64" fillId="33" borderId="20" xfId="57" applyFont="1" applyFill="1" applyBorder="1" applyAlignment="1">
      <alignment horizontal="right"/>
    </xf>
    <xf numFmtId="9" fontId="64" fillId="0" borderId="20" xfId="57" applyFont="1" applyBorder="1" applyAlignment="1">
      <alignment horizontal="right"/>
    </xf>
    <xf numFmtId="3" fontId="59" fillId="0" borderId="20" xfId="57" applyNumberFormat="1" applyFont="1" applyBorder="1" applyAlignment="1">
      <alignment horizontal="right"/>
    </xf>
    <xf numFmtId="3" fontId="55" fillId="35" borderId="15" xfId="57" applyNumberFormat="1" applyFont="1" applyFill="1" applyBorder="1" applyAlignment="1">
      <alignment horizontal="right"/>
    </xf>
    <xf numFmtId="3" fontId="55" fillId="35" borderId="0" xfId="57" applyNumberFormat="1" applyFont="1" applyFill="1" applyBorder="1" applyAlignment="1">
      <alignment horizontal="right"/>
    </xf>
    <xf numFmtId="9" fontId="56" fillId="33" borderId="20" xfId="57" applyFont="1" applyFill="1" applyBorder="1" applyAlignment="1">
      <alignment horizontal="right"/>
    </xf>
    <xf numFmtId="3" fontId="55" fillId="35" borderId="21" xfId="57" applyNumberFormat="1" applyFont="1" applyFill="1" applyBorder="1" applyAlignment="1">
      <alignment horizontal="right"/>
    </xf>
    <xf numFmtId="9" fontId="56" fillId="35" borderId="20" xfId="57" applyFont="1" applyFill="1" applyBorder="1" applyAlignment="1">
      <alignment horizontal="right"/>
    </xf>
    <xf numFmtId="3" fontId="55" fillId="35" borderId="20" xfId="57" applyNumberFormat="1" applyFont="1" applyFill="1" applyBorder="1" applyAlignment="1">
      <alignment horizontal="right"/>
    </xf>
    <xf numFmtId="173" fontId="65" fillId="33" borderId="20" xfId="59" applyNumberFormat="1" applyFont="1" applyFill="1" applyBorder="1" applyProtection="1">
      <alignment/>
      <protection/>
    </xf>
    <xf numFmtId="172" fontId="56" fillId="33" borderId="25" xfId="57" applyNumberFormat="1" applyFont="1" applyFill="1" applyBorder="1" applyAlignment="1">
      <alignment/>
    </xf>
    <xf numFmtId="3" fontId="59" fillId="35" borderId="16" xfId="57" applyNumberFormat="1" applyFont="1" applyFill="1" applyBorder="1" applyAlignment="1">
      <alignment horizontal="right"/>
    </xf>
    <xf numFmtId="3" fontId="59" fillId="35" borderId="27" xfId="57" applyNumberFormat="1" applyFont="1" applyFill="1" applyBorder="1" applyAlignment="1">
      <alignment horizontal="right"/>
    </xf>
    <xf numFmtId="9" fontId="64" fillId="33" borderId="17" xfId="57" applyFont="1" applyFill="1" applyBorder="1" applyAlignment="1">
      <alignment horizontal="right"/>
    </xf>
    <xf numFmtId="3" fontId="59" fillId="35" borderId="18" xfId="57" applyNumberFormat="1" applyFont="1" applyFill="1" applyBorder="1" applyAlignment="1">
      <alignment horizontal="right"/>
    </xf>
    <xf numFmtId="9" fontId="64" fillId="35" borderId="17" xfId="57" applyFont="1" applyFill="1" applyBorder="1" applyAlignment="1">
      <alignment horizontal="right"/>
    </xf>
    <xf numFmtId="3" fontId="59" fillId="35" borderId="17" xfId="57" applyNumberFormat="1" applyFont="1" applyFill="1" applyBorder="1" applyAlignment="1">
      <alignment horizontal="right"/>
    </xf>
    <xf numFmtId="172" fontId="55" fillId="33" borderId="0" xfId="0" applyNumberFormat="1" applyFont="1" applyFill="1" applyBorder="1" applyAlignment="1">
      <alignment horizontal="right"/>
    </xf>
    <xf numFmtId="172" fontId="57" fillId="33" borderId="0" xfId="0" applyNumberFormat="1" applyFont="1" applyFill="1" applyBorder="1" applyAlignment="1">
      <alignment horizontal="right"/>
    </xf>
    <xf numFmtId="173" fontId="56" fillId="33" borderId="20" xfId="57" applyNumberFormat="1" applyFont="1" applyFill="1" applyBorder="1" applyAlignment="1">
      <alignment horizontal="right"/>
    </xf>
    <xf numFmtId="172" fontId="55" fillId="33" borderId="21" xfId="0" applyNumberFormat="1" applyFont="1" applyFill="1" applyBorder="1" applyAlignment="1">
      <alignment horizontal="right"/>
    </xf>
    <xf numFmtId="0" fontId="55" fillId="33" borderId="21" xfId="0" applyFont="1" applyFill="1" applyBorder="1" applyAlignment="1">
      <alignment horizontal="right"/>
    </xf>
    <xf numFmtId="0" fontId="57" fillId="33" borderId="20" xfId="0" applyFont="1" applyFill="1" applyBorder="1" applyAlignment="1">
      <alignment horizontal="right"/>
    </xf>
    <xf numFmtId="173" fontId="56" fillId="33" borderId="19" xfId="57" applyNumberFormat="1" applyFont="1" applyFill="1" applyBorder="1" applyAlignment="1">
      <alignment/>
    </xf>
    <xf numFmtId="1" fontId="55" fillId="34" borderId="15" xfId="57" applyNumberFormat="1" applyFont="1" applyFill="1" applyBorder="1" applyAlignment="1">
      <alignment horizontal="right"/>
    </xf>
    <xf numFmtId="1" fontId="55" fillId="34" borderId="0" xfId="57" applyNumberFormat="1" applyFont="1" applyFill="1" applyBorder="1" applyAlignment="1">
      <alignment horizontal="right"/>
    </xf>
    <xf numFmtId="9" fontId="66" fillId="34" borderId="20" xfId="57" applyFont="1" applyFill="1" applyBorder="1" applyAlignment="1">
      <alignment horizontal="right"/>
    </xf>
    <xf numFmtId="1" fontId="3" fillId="34" borderId="21" xfId="57" applyNumberFormat="1" applyFont="1" applyFill="1" applyBorder="1" applyAlignment="1">
      <alignment horizontal="right"/>
    </xf>
    <xf numFmtId="1" fontId="57" fillId="34" borderId="0" xfId="57" applyNumberFormat="1" applyFont="1" applyFill="1" applyBorder="1" applyAlignment="1">
      <alignment horizontal="right"/>
    </xf>
    <xf numFmtId="0" fontId="55" fillId="34" borderId="21" xfId="0" applyFont="1" applyFill="1" applyBorder="1" applyAlignment="1">
      <alignment horizontal="right"/>
    </xf>
    <xf numFmtId="0" fontId="57" fillId="34" borderId="0" xfId="0" applyFont="1" applyFill="1" applyBorder="1" applyAlignment="1">
      <alignment horizontal="right"/>
    </xf>
    <xf numFmtId="0" fontId="55" fillId="34" borderId="0" xfId="0" applyFont="1" applyFill="1" applyBorder="1" applyAlignment="1">
      <alignment horizontal="right"/>
    </xf>
    <xf numFmtId="0" fontId="57" fillId="34" borderId="20" xfId="0" applyFont="1" applyFill="1" applyBorder="1" applyAlignment="1">
      <alignment horizontal="right"/>
    </xf>
    <xf numFmtId="3" fontId="55" fillId="0" borderId="0" xfId="0" applyNumberFormat="1" applyFont="1" applyBorder="1" applyAlignment="1">
      <alignment/>
    </xf>
    <xf numFmtId="1" fontId="59" fillId="34" borderId="16" xfId="57" applyNumberFormat="1" applyFont="1" applyFill="1" applyBorder="1" applyAlignment="1">
      <alignment horizontal="right"/>
    </xf>
    <xf numFmtId="1" fontId="59" fillId="34" borderId="27" xfId="57" applyNumberFormat="1" applyFont="1" applyFill="1" applyBorder="1" applyAlignment="1">
      <alignment horizontal="right"/>
    </xf>
    <xf numFmtId="9" fontId="61" fillId="34" borderId="17" xfId="57" applyFont="1" applyFill="1" applyBorder="1" applyAlignment="1">
      <alignment horizontal="right"/>
    </xf>
    <xf numFmtId="1" fontId="4" fillId="34" borderId="18" xfId="57" applyNumberFormat="1" applyFont="1" applyFill="1" applyBorder="1" applyAlignment="1">
      <alignment horizontal="right"/>
    </xf>
    <xf numFmtId="1" fontId="60" fillId="34" borderId="27" xfId="57" applyNumberFormat="1" applyFont="1" applyFill="1" applyBorder="1" applyAlignment="1">
      <alignment horizontal="right"/>
    </xf>
    <xf numFmtId="0" fontId="59" fillId="34" borderId="18" xfId="0" applyFont="1" applyFill="1" applyBorder="1" applyAlignment="1">
      <alignment horizontal="right"/>
    </xf>
    <xf numFmtId="0" fontId="60" fillId="34" borderId="27" xfId="0" applyFont="1" applyFill="1" applyBorder="1" applyAlignment="1">
      <alignment horizontal="right"/>
    </xf>
    <xf numFmtId="0" fontId="59" fillId="34" borderId="27" xfId="0" applyFont="1" applyFill="1" applyBorder="1" applyAlignment="1">
      <alignment horizontal="right"/>
    </xf>
    <xf numFmtId="0" fontId="60" fillId="34" borderId="17" xfId="0" applyFont="1" applyFill="1" applyBorder="1" applyAlignment="1">
      <alignment horizontal="right"/>
    </xf>
    <xf numFmtId="1" fontId="59" fillId="34" borderId="15" xfId="57" applyNumberFormat="1" applyFont="1" applyFill="1" applyBorder="1" applyAlignment="1">
      <alignment horizontal="right"/>
    </xf>
    <xf numFmtId="1" fontId="59" fillId="34" borderId="0" xfId="57" applyNumberFormat="1" applyFont="1" applyFill="1" applyBorder="1" applyAlignment="1">
      <alignment horizontal="right"/>
    </xf>
    <xf numFmtId="9" fontId="61" fillId="34" borderId="20" xfId="57" applyFont="1" applyFill="1" applyBorder="1" applyAlignment="1">
      <alignment horizontal="right"/>
    </xf>
    <xf numFmtId="1" fontId="4" fillId="34" borderId="21" xfId="57" applyNumberFormat="1" applyFont="1" applyFill="1" applyBorder="1" applyAlignment="1">
      <alignment horizontal="right"/>
    </xf>
    <xf numFmtId="1" fontId="60" fillId="34" borderId="0" xfId="57" applyNumberFormat="1" applyFont="1" applyFill="1" applyBorder="1" applyAlignment="1">
      <alignment horizontal="right"/>
    </xf>
    <xf numFmtId="0" fontId="59" fillId="34" borderId="21" xfId="0" applyFont="1" applyFill="1" applyBorder="1" applyAlignment="1">
      <alignment horizontal="right"/>
    </xf>
    <xf numFmtId="0" fontId="60" fillId="34" borderId="0" xfId="0" applyFont="1" applyFill="1" applyBorder="1" applyAlignment="1">
      <alignment horizontal="right"/>
    </xf>
    <xf numFmtId="0" fontId="59" fillId="34" borderId="0" xfId="0" applyFont="1" applyFill="1" applyBorder="1" applyAlignment="1">
      <alignment horizontal="right"/>
    </xf>
    <xf numFmtId="0" fontId="60" fillId="34" borderId="20" xfId="0" applyFont="1" applyFill="1" applyBorder="1" applyAlignment="1">
      <alignment horizontal="right"/>
    </xf>
    <xf numFmtId="1" fontId="55" fillId="34" borderId="34" xfId="57" applyNumberFormat="1" applyFont="1" applyFill="1" applyBorder="1" applyAlignment="1">
      <alignment horizontal="right"/>
    </xf>
    <xf numFmtId="1" fontId="55" fillId="34" borderId="36" xfId="57" applyNumberFormat="1" applyFont="1" applyFill="1" applyBorder="1" applyAlignment="1">
      <alignment horizontal="right"/>
    </xf>
    <xf numFmtId="9" fontId="66" fillId="34" borderId="40" xfId="57" applyFont="1" applyFill="1" applyBorder="1" applyAlignment="1">
      <alignment horizontal="right"/>
    </xf>
    <xf numFmtId="1" fontId="3" fillId="34" borderId="41" xfId="57" applyNumberFormat="1" applyFont="1" applyFill="1" applyBorder="1" applyAlignment="1">
      <alignment horizontal="right"/>
    </xf>
    <xf numFmtId="1" fontId="57" fillId="34" borderId="36" xfId="57" applyNumberFormat="1" applyFont="1" applyFill="1" applyBorder="1" applyAlignment="1">
      <alignment horizontal="right"/>
    </xf>
    <xf numFmtId="0" fontId="55" fillId="34" borderId="41" xfId="0" applyFont="1" applyFill="1" applyBorder="1" applyAlignment="1">
      <alignment horizontal="right"/>
    </xf>
    <xf numFmtId="0" fontId="57" fillId="34" borderId="36" xfId="0" applyFont="1" applyFill="1" applyBorder="1" applyAlignment="1">
      <alignment horizontal="right"/>
    </xf>
    <xf numFmtId="0" fontId="55" fillId="34" borderId="36" xfId="0" applyFont="1" applyFill="1" applyBorder="1" applyAlignment="1">
      <alignment horizontal="right"/>
    </xf>
    <xf numFmtId="0" fontId="57" fillId="34" borderId="40" xfId="0" applyFont="1" applyFill="1" applyBorder="1" applyAlignment="1">
      <alignment horizontal="right"/>
    </xf>
    <xf numFmtId="174" fontId="55" fillId="33" borderId="0" xfId="0" applyNumberFormat="1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1" fontId="55" fillId="34" borderId="37" xfId="57" applyNumberFormat="1" applyFont="1" applyFill="1" applyBorder="1" applyAlignment="1">
      <alignment horizontal="right"/>
    </xf>
    <xf numFmtId="1" fontId="55" fillId="34" borderId="38" xfId="57" applyNumberFormat="1" applyFont="1" applyFill="1" applyBorder="1" applyAlignment="1">
      <alignment horizontal="right"/>
    </xf>
    <xf numFmtId="9" fontId="66" fillId="34" borderId="42" xfId="57" applyFont="1" applyFill="1" applyBorder="1" applyAlignment="1">
      <alignment horizontal="right"/>
    </xf>
    <xf numFmtId="1" fontId="3" fillId="34" borderId="43" xfId="57" applyNumberFormat="1" applyFont="1" applyFill="1" applyBorder="1" applyAlignment="1">
      <alignment horizontal="right"/>
    </xf>
    <xf numFmtId="1" fontId="57" fillId="34" borderId="38" xfId="57" applyNumberFormat="1" applyFont="1" applyFill="1" applyBorder="1" applyAlignment="1">
      <alignment horizontal="right"/>
    </xf>
    <xf numFmtId="0" fontId="55" fillId="34" borderId="43" xfId="0" applyFont="1" applyFill="1" applyBorder="1" applyAlignment="1">
      <alignment horizontal="right"/>
    </xf>
    <xf numFmtId="0" fontId="57" fillId="34" borderId="38" xfId="0" applyFont="1" applyFill="1" applyBorder="1" applyAlignment="1">
      <alignment horizontal="right"/>
    </xf>
    <xf numFmtId="0" fontId="55" fillId="34" borderId="38" xfId="0" applyFont="1" applyFill="1" applyBorder="1" applyAlignment="1">
      <alignment horizontal="right"/>
    </xf>
    <xf numFmtId="0" fontId="57" fillId="34" borderId="42" xfId="0" applyFont="1" applyFill="1" applyBorder="1" applyAlignment="1">
      <alignment horizontal="right"/>
    </xf>
    <xf numFmtId="172" fontId="56" fillId="0" borderId="39" xfId="57" applyNumberFormat="1" applyFont="1" applyBorder="1" applyAlignment="1">
      <alignment/>
    </xf>
    <xf numFmtId="1" fontId="56" fillId="0" borderId="30" xfId="57" applyNumberFormat="1" applyFont="1" applyBorder="1" applyAlignment="1">
      <alignment/>
    </xf>
    <xf numFmtId="9" fontId="56" fillId="0" borderId="30" xfId="57" applyFont="1" applyBorder="1" applyAlignment="1">
      <alignment/>
    </xf>
    <xf numFmtId="0" fontId="57" fillId="0" borderId="30" xfId="0" applyFont="1" applyBorder="1" applyAlignment="1">
      <alignment/>
    </xf>
    <xf numFmtId="1" fontId="56" fillId="0" borderId="38" xfId="57" applyNumberFormat="1" applyFont="1" applyBorder="1" applyAlignment="1">
      <alignment/>
    </xf>
    <xf numFmtId="9" fontId="56" fillId="0" borderId="38" xfId="57" applyFont="1" applyBorder="1" applyAlignment="1">
      <alignment/>
    </xf>
    <xf numFmtId="0" fontId="57" fillId="0" borderId="38" xfId="0" applyFont="1" applyBorder="1" applyAlignment="1">
      <alignment/>
    </xf>
    <xf numFmtId="1" fontId="55" fillId="0" borderId="28" xfId="57" applyNumberFormat="1" applyFont="1" applyBorder="1" applyAlignment="1">
      <alignment/>
    </xf>
    <xf numFmtId="1" fontId="55" fillId="0" borderId="30" xfId="57" applyNumberFormat="1" applyFont="1" applyBorder="1" applyAlignment="1">
      <alignment/>
    </xf>
    <xf numFmtId="9" fontId="56" fillId="0" borderId="29" xfId="57" applyFont="1" applyBorder="1" applyAlignment="1">
      <alignment/>
    </xf>
    <xf numFmtId="1" fontId="56" fillId="0" borderId="28" xfId="57" applyNumberFormat="1" applyFont="1" applyBorder="1" applyAlignment="1">
      <alignment/>
    </xf>
    <xf numFmtId="0" fontId="55" fillId="0" borderId="28" xfId="0" applyFont="1" applyBorder="1" applyAlignment="1">
      <alignment/>
    </xf>
    <xf numFmtId="9" fontId="56" fillId="0" borderId="31" xfId="57" applyFont="1" applyBorder="1" applyAlignment="1">
      <alignment/>
    </xf>
    <xf numFmtId="0" fontId="55" fillId="0" borderId="32" xfId="0" applyFont="1" applyBorder="1" applyAlignment="1">
      <alignment/>
    </xf>
    <xf numFmtId="172" fontId="56" fillId="0" borderId="29" xfId="57" applyNumberFormat="1" applyFont="1" applyBorder="1" applyAlignment="1">
      <alignment/>
    </xf>
    <xf numFmtId="3" fontId="55" fillId="0" borderId="33" xfId="0" applyNumberFormat="1" applyFont="1" applyBorder="1" applyAlignment="1">
      <alignment horizontal="right"/>
    </xf>
    <xf numFmtId="3" fontId="55" fillId="0" borderId="22" xfId="0" applyNumberFormat="1" applyFont="1" applyBorder="1" applyAlignment="1">
      <alignment horizontal="right"/>
    </xf>
    <xf numFmtId="0" fontId="57" fillId="0" borderId="22" xfId="0" applyFont="1" applyBorder="1" applyAlignment="1">
      <alignment horizontal="right"/>
    </xf>
    <xf numFmtId="1" fontId="56" fillId="0" borderId="22" xfId="57" applyNumberFormat="1" applyFont="1" applyBorder="1" applyAlignment="1">
      <alignment/>
    </xf>
    <xf numFmtId="172" fontId="56" fillId="33" borderId="22" xfId="57" applyNumberFormat="1" applyFont="1" applyFill="1" applyBorder="1" applyAlignment="1">
      <alignment/>
    </xf>
    <xf numFmtId="0" fontId="55" fillId="34" borderId="24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3" fontId="55" fillId="0" borderId="24" xfId="0" applyNumberFormat="1" applyFont="1" applyBorder="1" applyAlignment="1">
      <alignment horizontal="right"/>
    </xf>
    <xf numFmtId="1" fontId="55" fillId="34" borderId="15" xfId="57" applyNumberFormat="1" applyFont="1" applyFill="1" applyBorder="1" applyAlignment="1">
      <alignment/>
    </xf>
    <xf numFmtId="1" fontId="55" fillId="34" borderId="0" xfId="57" applyNumberFormat="1" applyFont="1" applyFill="1" applyBorder="1" applyAlignment="1">
      <alignment/>
    </xf>
    <xf numFmtId="9" fontId="66" fillId="34" borderId="19" xfId="57" applyFont="1" applyFill="1" applyBorder="1" applyAlignment="1">
      <alignment/>
    </xf>
    <xf numFmtId="1" fontId="56" fillId="34" borderId="15" xfId="57" applyNumberFormat="1" applyFont="1" applyFill="1" applyBorder="1" applyAlignment="1">
      <alignment/>
    </xf>
    <xf numFmtId="1" fontId="56" fillId="34" borderId="0" xfId="57" applyNumberFormat="1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9" fontId="66" fillId="34" borderId="20" xfId="57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55" fillId="0" borderId="21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173" fontId="56" fillId="0" borderId="19" xfId="57" applyNumberFormat="1" applyFont="1" applyBorder="1" applyAlignment="1">
      <alignment/>
    </xf>
    <xf numFmtId="1" fontId="55" fillId="34" borderId="37" xfId="57" applyNumberFormat="1" applyFont="1" applyFill="1" applyBorder="1" applyAlignment="1">
      <alignment/>
    </xf>
    <xf numFmtId="1" fontId="55" fillId="34" borderId="38" xfId="57" applyNumberFormat="1" applyFont="1" applyFill="1" applyBorder="1" applyAlignment="1">
      <alignment/>
    </xf>
    <xf numFmtId="9" fontId="66" fillId="34" borderId="39" xfId="57" applyFont="1" applyFill="1" applyBorder="1" applyAlignment="1">
      <alignment/>
    </xf>
    <xf numFmtId="1" fontId="56" fillId="34" borderId="37" xfId="57" applyNumberFormat="1" applyFont="1" applyFill="1" applyBorder="1" applyAlignment="1">
      <alignment/>
    </xf>
    <xf numFmtId="1" fontId="56" fillId="34" borderId="38" xfId="57" applyNumberFormat="1" applyFont="1" applyFill="1" applyBorder="1" applyAlignment="1">
      <alignment/>
    </xf>
    <xf numFmtId="0" fontId="55" fillId="34" borderId="38" xfId="0" applyFont="1" applyFill="1" applyBorder="1" applyAlignment="1">
      <alignment/>
    </xf>
    <xf numFmtId="0" fontId="57" fillId="34" borderId="38" xfId="0" applyFont="1" applyFill="1" applyBorder="1" applyAlignment="1">
      <alignment/>
    </xf>
    <xf numFmtId="9" fontId="66" fillId="34" borderId="42" xfId="57" applyFont="1" applyFill="1" applyBorder="1" applyAlignment="1">
      <alignment/>
    </xf>
    <xf numFmtId="0" fontId="55" fillId="34" borderId="43" xfId="0" applyFont="1" applyFill="1" applyBorder="1" applyAlignment="1">
      <alignment/>
    </xf>
    <xf numFmtId="0" fontId="55" fillId="0" borderId="43" xfId="0" applyFont="1" applyBorder="1" applyAlignment="1">
      <alignment horizontal="right"/>
    </xf>
    <xf numFmtId="0" fontId="57" fillId="0" borderId="38" xfId="0" applyFont="1" applyBorder="1" applyAlignment="1">
      <alignment horizontal="right"/>
    </xf>
    <xf numFmtId="172" fontId="55" fillId="35" borderId="0" xfId="0" applyNumberFormat="1" applyFont="1" applyFill="1" applyBorder="1" applyAlignment="1">
      <alignment horizontal="right"/>
    </xf>
    <xf numFmtId="172" fontId="57" fillId="35" borderId="0" xfId="0" applyNumberFormat="1" applyFont="1" applyFill="1" applyBorder="1" applyAlignment="1">
      <alignment horizontal="right"/>
    </xf>
    <xf numFmtId="173" fontId="56" fillId="35" borderId="20" xfId="57" applyNumberFormat="1" applyFont="1" applyFill="1" applyBorder="1" applyAlignment="1">
      <alignment horizontal="right"/>
    </xf>
    <xf numFmtId="172" fontId="55" fillId="35" borderId="21" xfId="0" applyNumberFormat="1" applyFont="1" applyFill="1" applyBorder="1" applyAlignment="1">
      <alignment horizontal="right"/>
    </xf>
    <xf numFmtId="0" fontId="55" fillId="35" borderId="21" xfId="0" applyFont="1" applyFill="1" applyBorder="1" applyAlignment="1">
      <alignment horizontal="right"/>
    </xf>
    <xf numFmtId="0" fontId="57" fillId="35" borderId="20" xfId="0" applyFont="1" applyFill="1" applyBorder="1" applyAlignment="1">
      <alignment horizontal="right"/>
    </xf>
    <xf numFmtId="1" fontId="56" fillId="0" borderId="33" xfId="57" applyNumberFormat="1" applyFont="1" applyBorder="1" applyAlignment="1">
      <alignment/>
    </xf>
    <xf numFmtId="0" fontId="55" fillId="0" borderId="22" xfId="0" applyFont="1" applyBorder="1" applyAlignment="1">
      <alignment horizontal="right"/>
    </xf>
    <xf numFmtId="0" fontId="55" fillId="0" borderId="24" xfId="0" applyFont="1" applyBorder="1" applyAlignment="1">
      <alignment horizontal="right"/>
    </xf>
    <xf numFmtId="1" fontId="55" fillId="0" borderId="24" xfId="0" applyNumberFormat="1" applyFont="1" applyBorder="1" applyAlignment="1">
      <alignment horizontal="right"/>
    </xf>
    <xf numFmtId="0" fontId="57" fillId="34" borderId="22" xfId="0" applyFont="1" applyFill="1" applyBorder="1" applyAlignment="1">
      <alignment/>
    </xf>
    <xf numFmtId="3" fontId="60" fillId="33" borderId="30" xfId="0" applyNumberFormat="1" applyFont="1" applyFill="1" applyBorder="1" applyAlignment="1">
      <alignment horizontal="right"/>
    </xf>
    <xf numFmtId="0" fontId="55" fillId="0" borderId="0" xfId="58" applyFont="1" applyBorder="1">
      <alignment/>
      <protection/>
    </xf>
    <xf numFmtId="0" fontId="57" fillId="0" borderId="0" xfId="58" applyFont="1" applyBorder="1">
      <alignment/>
      <protection/>
    </xf>
    <xf numFmtId="0" fontId="57" fillId="0" borderId="38" xfId="58" applyFont="1" applyBorder="1" applyAlignment="1">
      <alignment horizontal="right"/>
      <protection/>
    </xf>
    <xf numFmtId="0" fontId="55" fillId="0" borderId="43" xfId="58" applyFont="1" applyBorder="1" applyAlignment="1">
      <alignment horizontal="right"/>
      <protection/>
    </xf>
    <xf numFmtId="0" fontId="57" fillId="34" borderId="38" xfId="58" applyFont="1" applyFill="1" applyBorder="1">
      <alignment/>
      <protection/>
    </xf>
    <xf numFmtId="0" fontId="55" fillId="34" borderId="43" xfId="58" applyFont="1" applyFill="1" applyBorder="1">
      <alignment/>
      <protection/>
    </xf>
    <xf numFmtId="0" fontId="55" fillId="34" borderId="38" xfId="58" applyFont="1" applyFill="1" applyBorder="1">
      <alignment/>
      <protection/>
    </xf>
    <xf numFmtId="0" fontId="55" fillId="0" borderId="38" xfId="58" applyFont="1" applyBorder="1">
      <alignment/>
      <protection/>
    </xf>
    <xf numFmtId="0" fontId="55" fillId="0" borderId="37" xfId="58" applyFont="1" applyBorder="1">
      <alignment/>
      <protection/>
    </xf>
    <xf numFmtId="0" fontId="57" fillId="0" borderId="0" xfId="58" applyFont="1" applyBorder="1" applyAlignment="1">
      <alignment horizontal="right"/>
      <protection/>
    </xf>
    <xf numFmtId="0" fontId="55" fillId="0" borderId="21" xfId="58" applyFont="1" applyBorder="1" applyAlignment="1">
      <alignment horizontal="right"/>
      <protection/>
    </xf>
    <xf numFmtId="0" fontId="57" fillId="34" borderId="0" xfId="58" applyFont="1" applyFill="1" applyBorder="1">
      <alignment/>
      <protection/>
    </xf>
    <xf numFmtId="0" fontId="55" fillId="34" borderId="21" xfId="58" applyFont="1" applyFill="1" applyBorder="1">
      <alignment/>
      <protection/>
    </xf>
    <xf numFmtId="0" fontId="55" fillId="34" borderId="0" xfId="58" applyFont="1" applyFill="1" applyBorder="1">
      <alignment/>
      <protection/>
    </xf>
    <xf numFmtId="0" fontId="55" fillId="0" borderId="15" xfId="58" applyFont="1" applyBorder="1">
      <alignment/>
      <protection/>
    </xf>
    <xf numFmtId="172" fontId="57" fillId="0" borderId="0" xfId="58" applyNumberFormat="1" applyFont="1" applyFill="1" applyBorder="1">
      <alignment/>
      <protection/>
    </xf>
    <xf numFmtId="172" fontId="55" fillId="0" borderId="21" xfId="58" applyNumberFormat="1" applyFont="1" applyFill="1" applyBorder="1">
      <alignment/>
      <protection/>
    </xf>
    <xf numFmtId="0" fontId="57" fillId="0" borderId="22" xfId="58" applyFont="1" applyBorder="1" applyAlignment="1">
      <alignment horizontal="right"/>
      <protection/>
    </xf>
    <xf numFmtId="3" fontId="55" fillId="0" borderId="22" xfId="58" applyNumberFormat="1" applyFont="1" applyBorder="1" applyAlignment="1">
      <alignment horizontal="right"/>
      <protection/>
    </xf>
    <xf numFmtId="3" fontId="55" fillId="0" borderId="24" xfId="58" applyNumberFormat="1" applyFont="1" applyBorder="1" applyAlignment="1">
      <alignment horizontal="right"/>
      <protection/>
    </xf>
    <xf numFmtId="0" fontId="57" fillId="34" borderId="23" xfId="58" applyFont="1" applyFill="1" applyBorder="1">
      <alignment/>
      <protection/>
    </xf>
    <xf numFmtId="0" fontId="55" fillId="34" borderId="24" xfId="58" applyFont="1" applyFill="1" applyBorder="1">
      <alignment/>
      <protection/>
    </xf>
    <xf numFmtId="3" fontId="55" fillId="0" borderId="33" xfId="58" applyNumberFormat="1" applyFont="1" applyBorder="1" applyAlignment="1">
      <alignment horizontal="right"/>
      <protection/>
    </xf>
    <xf numFmtId="0" fontId="67" fillId="0" borderId="22" xfId="58" applyFont="1" applyBorder="1">
      <alignment/>
      <protection/>
    </xf>
    <xf numFmtId="0" fontId="3" fillId="0" borderId="33" xfId="58" applyFont="1" applyBorder="1">
      <alignment/>
      <protection/>
    </xf>
    <xf numFmtId="0" fontId="57" fillId="0" borderId="30" xfId="58" applyFont="1" applyFill="1" applyBorder="1">
      <alignment/>
      <protection/>
    </xf>
    <xf numFmtId="0" fontId="55" fillId="0" borderId="32" xfId="58" applyFont="1" applyFill="1" applyBorder="1">
      <alignment/>
      <protection/>
    </xf>
    <xf numFmtId="0" fontId="57" fillId="0" borderId="30" xfId="58" applyFont="1" applyBorder="1">
      <alignment/>
      <protection/>
    </xf>
    <xf numFmtId="0" fontId="55" fillId="0" borderId="32" xfId="58" applyFont="1" applyBorder="1">
      <alignment/>
      <protection/>
    </xf>
    <xf numFmtId="0" fontId="55" fillId="0" borderId="28" xfId="58" applyFont="1" applyBorder="1">
      <alignment/>
      <protection/>
    </xf>
    <xf numFmtId="0" fontId="55" fillId="0" borderId="30" xfId="58" applyFont="1" applyBorder="1">
      <alignment/>
      <protection/>
    </xf>
    <xf numFmtId="0" fontId="59" fillId="0" borderId="28" xfId="58" applyFont="1" applyBorder="1">
      <alignment/>
      <protection/>
    </xf>
    <xf numFmtId="0" fontId="57" fillId="0" borderId="0" xfId="58" applyFont="1" applyFill="1" applyBorder="1">
      <alignment/>
      <protection/>
    </xf>
    <xf numFmtId="0" fontId="55" fillId="0" borderId="0" xfId="58" applyFont="1" applyFill="1" applyBorder="1">
      <alignment/>
      <protection/>
    </xf>
    <xf numFmtId="0" fontId="57" fillId="0" borderId="38" xfId="58" applyFont="1" applyBorder="1">
      <alignment/>
      <protection/>
    </xf>
    <xf numFmtId="2" fontId="57" fillId="0" borderId="38" xfId="58" applyNumberFormat="1" applyFont="1" applyFill="1" applyBorder="1" applyAlignment="1">
      <alignment horizontal="right"/>
      <protection/>
    </xf>
    <xf numFmtId="0" fontId="57" fillId="34" borderId="42" xfId="58" applyFont="1" applyFill="1" applyBorder="1" applyAlignment="1">
      <alignment horizontal="right"/>
      <protection/>
    </xf>
    <xf numFmtId="0" fontId="55" fillId="34" borderId="38" xfId="58" applyFont="1" applyFill="1" applyBorder="1" applyAlignment="1">
      <alignment horizontal="right"/>
      <protection/>
    </xf>
    <xf numFmtId="0" fontId="57" fillId="34" borderId="38" xfId="58" applyFont="1" applyFill="1" applyBorder="1" applyAlignment="1">
      <alignment horizontal="right"/>
      <protection/>
    </xf>
    <xf numFmtId="0" fontId="55" fillId="34" borderId="43" xfId="58" applyFont="1" applyFill="1" applyBorder="1" applyAlignment="1">
      <alignment horizontal="right"/>
      <protection/>
    </xf>
    <xf numFmtId="0" fontId="55" fillId="0" borderId="38" xfId="58" applyFont="1" applyFill="1" applyBorder="1">
      <alignment/>
      <protection/>
    </xf>
    <xf numFmtId="0" fontId="55" fillId="0" borderId="37" xfId="58" applyFont="1" applyFill="1" applyBorder="1">
      <alignment/>
      <protection/>
    </xf>
    <xf numFmtId="0" fontId="59" fillId="0" borderId="0" xfId="58" applyFont="1" applyBorder="1">
      <alignment/>
      <protection/>
    </xf>
    <xf numFmtId="0" fontId="60" fillId="33" borderId="0" xfId="58" applyFont="1" applyFill="1" applyBorder="1" applyAlignment="1">
      <alignment horizontal="right"/>
      <protection/>
    </xf>
    <xf numFmtId="174" fontId="55" fillId="33" borderId="0" xfId="58" applyNumberFormat="1" applyFont="1" applyFill="1" applyBorder="1" applyAlignment="1">
      <alignment horizontal="right"/>
      <protection/>
    </xf>
    <xf numFmtId="0" fontId="60" fillId="34" borderId="20" xfId="58" applyFont="1" applyFill="1" applyBorder="1" applyAlignment="1">
      <alignment horizontal="right"/>
      <protection/>
    </xf>
    <xf numFmtId="0" fontId="59" fillId="34" borderId="0" xfId="58" applyFont="1" applyFill="1" applyBorder="1" applyAlignment="1">
      <alignment horizontal="right"/>
      <protection/>
    </xf>
    <xf numFmtId="0" fontId="60" fillId="34" borderId="0" xfId="58" applyFont="1" applyFill="1" applyBorder="1" applyAlignment="1">
      <alignment horizontal="right"/>
      <protection/>
    </xf>
    <xf numFmtId="0" fontId="59" fillId="34" borderId="21" xfId="58" applyFont="1" applyFill="1" applyBorder="1" applyAlignment="1">
      <alignment horizontal="right"/>
      <protection/>
    </xf>
    <xf numFmtId="0" fontId="55" fillId="0" borderId="15" xfId="58" applyFont="1" applyFill="1" applyBorder="1">
      <alignment/>
      <protection/>
    </xf>
    <xf numFmtId="0" fontId="60" fillId="0" borderId="0" xfId="58" applyFont="1" applyFill="1" applyBorder="1" applyAlignment="1">
      <alignment horizontal="right"/>
      <protection/>
    </xf>
    <xf numFmtId="1" fontId="59" fillId="0" borderId="0" xfId="58" applyNumberFormat="1" applyFont="1" applyFill="1" applyBorder="1" applyAlignment="1">
      <alignment horizontal="right"/>
      <protection/>
    </xf>
    <xf numFmtId="0" fontId="59" fillId="0" borderId="0" xfId="58" applyFont="1" applyFill="1" applyBorder="1">
      <alignment/>
      <protection/>
    </xf>
    <xf numFmtId="0" fontId="59" fillId="0" borderId="15" xfId="58" applyFont="1" applyFill="1" applyBorder="1">
      <alignment/>
      <protection/>
    </xf>
    <xf numFmtId="1" fontId="60" fillId="0" borderId="0" xfId="58" applyNumberFormat="1" applyFont="1" applyFill="1" applyBorder="1" applyAlignment="1">
      <alignment horizontal="right"/>
      <protection/>
    </xf>
    <xf numFmtId="0" fontId="57" fillId="0" borderId="36" xfId="58" applyFont="1" applyFill="1" applyBorder="1" applyAlignment="1">
      <alignment horizontal="right"/>
      <protection/>
    </xf>
    <xf numFmtId="1" fontId="55" fillId="0" borderId="36" xfId="58" applyNumberFormat="1" applyFont="1" applyFill="1" applyBorder="1" applyAlignment="1">
      <alignment horizontal="right"/>
      <protection/>
    </xf>
    <xf numFmtId="0" fontId="57" fillId="34" borderId="40" xfId="58" applyFont="1" applyFill="1" applyBorder="1" applyAlignment="1">
      <alignment horizontal="right"/>
      <protection/>
    </xf>
    <xf numFmtId="0" fontId="55" fillId="34" borderId="36" xfId="58" applyFont="1" applyFill="1" applyBorder="1" applyAlignment="1">
      <alignment horizontal="right"/>
      <protection/>
    </xf>
    <xf numFmtId="0" fontId="57" fillId="34" borderId="36" xfId="58" applyFont="1" applyFill="1" applyBorder="1" applyAlignment="1">
      <alignment horizontal="right"/>
      <protection/>
    </xf>
    <xf numFmtId="0" fontId="55" fillId="34" borderId="41" xfId="58" applyFont="1" applyFill="1" applyBorder="1" applyAlignment="1">
      <alignment horizontal="right"/>
      <protection/>
    </xf>
    <xf numFmtId="0" fontId="55" fillId="0" borderId="35" xfId="58" applyFont="1" applyFill="1" applyBorder="1">
      <alignment/>
      <protection/>
    </xf>
    <xf numFmtId="0" fontId="55" fillId="0" borderId="34" xfId="58" applyFont="1" applyFill="1" applyBorder="1">
      <alignment/>
      <protection/>
    </xf>
    <xf numFmtId="0" fontId="57" fillId="0" borderId="0" xfId="58" applyFont="1" applyFill="1" applyBorder="1" applyAlignment="1">
      <alignment horizontal="right"/>
      <protection/>
    </xf>
    <xf numFmtId="1" fontId="55" fillId="0" borderId="0" xfId="58" applyNumberFormat="1" applyFont="1" applyFill="1" applyBorder="1" applyAlignment="1">
      <alignment horizontal="right"/>
      <protection/>
    </xf>
    <xf numFmtId="0" fontId="57" fillId="34" borderId="20" xfId="58" applyFont="1" applyFill="1" applyBorder="1" applyAlignment="1">
      <alignment horizontal="right"/>
      <protection/>
    </xf>
    <xf numFmtId="0" fontId="55" fillId="34" borderId="0" xfId="58" applyFont="1" applyFill="1" applyBorder="1" applyAlignment="1">
      <alignment horizontal="right"/>
      <protection/>
    </xf>
    <xf numFmtId="0" fontId="57" fillId="34" borderId="0" xfId="58" applyFont="1" applyFill="1" applyBorder="1" applyAlignment="1">
      <alignment horizontal="right"/>
      <protection/>
    </xf>
    <xf numFmtId="0" fontId="55" fillId="34" borderId="21" xfId="58" applyFont="1" applyFill="1" applyBorder="1" applyAlignment="1">
      <alignment horizontal="right"/>
      <protection/>
    </xf>
    <xf numFmtId="1" fontId="60" fillId="0" borderId="27" xfId="58" applyNumberFormat="1" applyFont="1" applyFill="1" applyBorder="1" applyAlignment="1">
      <alignment horizontal="right"/>
      <protection/>
    </xf>
    <xf numFmtId="1" fontId="59" fillId="0" borderId="27" xfId="58" applyNumberFormat="1" applyFont="1" applyFill="1" applyBorder="1" applyAlignment="1">
      <alignment horizontal="right"/>
      <protection/>
    </xf>
    <xf numFmtId="0" fontId="60" fillId="34" borderId="17" xfId="58" applyFont="1" applyFill="1" applyBorder="1" applyAlignment="1">
      <alignment horizontal="right"/>
      <protection/>
    </xf>
    <xf numFmtId="0" fontId="59" fillId="34" borderId="27" xfId="58" applyFont="1" applyFill="1" applyBorder="1" applyAlignment="1">
      <alignment horizontal="right"/>
      <protection/>
    </xf>
    <xf numFmtId="0" fontId="60" fillId="34" borderId="27" xfId="58" applyFont="1" applyFill="1" applyBorder="1" applyAlignment="1">
      <alignment horizontal="right"/>
      <protection/>
    </xf>
    <xf numFmtId="0" fontId="59" fillId="34" borderId="18" xfId="58" applyFont="1" applyFill="1" applyBorder="1" applyAlignment="1">
      <alignment horizontal="right"/>
      <protection/>
    </xf>
    <xf numFmtId="0" fontId="59" fillId="0" borderId="27" xfId="58" applyFont="1" applyFill="1" applyBorder="1">
      <alignment/>
      <protection/>
    </xf>
    <xf numFmtId="0" fontId="59" fillId="0" borderId="16" xfId="58" applyFont="1" applyFill="1" applyBorder="1">
      <alignment/>
      <protection/>
    </xf>
    <xf numFmtId="172" fontId="64" fillId="0" borderId="19" xfId="57" applyNumberFormat="1" applyFont="1" applyBorder="1" applyAlignment="1">
      <alignment horizontal="right"/>
    </xf>
    <xf numFmtId="3" fontId="55" fillId="0" borderId="0" xfId="58" applyNumberFormat="1" applyFont="1" applyBorder="1">
      <alignment/>
      <protection/>
    </xf>
    <xf numFmtId="172" fontId="57" fillId="33" borderId="0" xfId="58" applyNumberFormat="1" applyFont="1" applyFill="1" applyBorder="1" applyAlignment="1">
      <alignment horizontal="right"/>
      <protection/>
    </xf>
    <xf numFmtId="172" fontId="55" fillId="33" borderId="21" xfId="58" applyNumberFormat="1" applyFont="1" applyFill="1" applyBorder="1" applyAlignment="1">
      <alignment horizontal="right"/>
      <protection/>
    </xf>
    <xf numFmtId="0" fontId="57" fillId="33" borderId="20" xfId="58" applyFont="1" applyFill="1" applyBorder="1" applyAlignment="1">
      <alignment horizontal="right"/>
      <protection/>
    </xf>
    <xf numFmtId="0" fontId="55" fillId="33" borderId="21" xfId="58" applyFont="1" applyFill="1" applyBorder="1" applyAlignment="1">
      <alignment horizontal="right"/>
      <protection/>
    </xf>
    <xf numFmtId="172" fontId="55" fillId="33" borderId="0" xfId="58" applyNumberFormat="1" applyFont="1" applyFill="1" applyBorder="1" applyAlignment="1">
      <alignment horizontal="right"/>
      <protection/>
    </xf>
    <xf numFmtId="0" fontId="55" fillId="0" borderId="19" xfId="58" applyFont="1" applyBorder="1">
      <alignment/>
      <protection/>
    </xf>
    <xf numFmtId="1" fontId="59" fillId="0" borderId="0" xfId="58" applyNumberFormat="1" applyFont="1" applyBorder="1">
      <alignment/>
      <protection/>
    </xf>
    <xf numFmtId="3" fontId="59" fillId="35" borderId="0" xfId="57" applyNumberFormat="1" applyFont="1" applyFill="1" applyBorder="1" applyAlignment="1">
      <alignment horizontal="right"/>
    </xf>
    <xf numFmtId="172" fontId="64" fillId="35" borderId="17" xfId="57" applyNumberFormat="1" applyFont="1" applyFill="1" applyBorder="1" applyAlignment="1">
      <alignment horizontal="right"/>
    </xf>
    <xf numFmtId="172" fontId="64" fillId="33" borderId="17" xfId="57" applyNumberFormat="1" applyFont="1" applyFill="1" applyBorder="1" applyAlignment="1">
      <alignment horizontal="right"/>
    </xf>
    <xf numFmtId="0" fontId="59" fillId="0" borderId="27" xfId="58" applyFont="1" applyBorder="1">
      <alignment/>
      <protection/>
    </xf>
    <xf numFmtId="0" fontId="59" fillId="0" borderId="16" xfId="58" applyFont="1" applyBorder="1">
      <alignment/>
      <protection/>
    </xf>
    <xf numFmtId="9" fontId="59" fillId="0" borderId="20" xfId="57" applyFont="1" applyFill="1" applyBorder="1" applyAlignment="1">
      <alignment horizontal="right"/>
    </xf>
    <xf numFmtId="3" fontId="60" fillId="0" borderId="0" xfId="58" applyNumberFormat="1" applyFont="1" applyBorder="1" applyAlignment="1">
      <alignment horizontal="right"/>
      <protection/>
    </xf>
    <xf numFmtId="3" fontId="60" fillId="0" borderId="27" xfId="58" applyNumberFormat="1" applyFont="1" applyBorder="1" applyAlignment="1">
      <alignment horizontal="right"/>
      <protection/>
    </xf>
    <xf numFmtId="3" fontId="59" fillId="0" borderId="18" xfId="58" applyNumberFormat="1" applyFont="1" applyBorder="1" applyAlignment="1">
      <alignment horizontal="right"/>
      <protection/>
    </xf>
    <xf numFmtId="3" fontId="60" fillId="0" borderId="17" xfId="58" applyNumberFormat="1" applyFont="1" applyBorder="1" applyAlignment="1">
      <alignment horizontal="right"/>
      <protection/>
    </xf>
    <xf numFmtId="3" fontId="59" fillId="0" borderId="16" xfId="58" applyNumberFormat="1" applyFont="1" applyBorder="1" applyAlignment="1">
      <alignment horizontal="right"/>
      <protection/>
    </xf>
    <xf numFmtId="0" fontId="59" fillId="0" borderId="15" xfId="58" applyFont="1" applyBorder="1">
      <alignment/>
      <protection/>
    </xf>
    <xf numFmtId="3" fontId="59" fillId="0" borderId="21" xfId="58" applyNumberFormat="1" applyFont="1" applyBorder="1" applyAlignment="1">
      <alignment horizontal="right"/>
      <protection/>
    </xf>
    <xf numFmtId="3" fontId="60" fillId="0" borderId="20" xfId="58" applyNumberFormat="1" applyFont="1" applyBorder="1" applyAlignment="1">
      <alignment horizontal="right"/>
      <protection/>
    </xf>
    <xf numFmtId="172" fontId="64" fillId="33" borderId="20" xfId="57" applyNumberFormat="1" applyFont="1" applyFill="1" applyBorder="1" applyAlignment="1">
      <alignment horizontal="right"/>
    </xf>
    <xf numFmtId="3" fontId="59" fillId="0" borderId="15" xfId="58" applyNumberFormat="1" applyFont="1" applyBorder="1" applyAlignment="1">
      <alignment horizontal="right"/>
      <protection/>
    </xf>
    <xf numFmtId="0" fontId="62" fillId="0" borderId="0" xfId="58" applyFont="1" applyBorder="1">
      <alignment/>
      <protection/>
    </xf>
    <xf numFmtId="172" fontId="66" fillId="34" borderId="20" xfId="57" applyNumberFormat="1" applyFont="1" applyFill="1" applyBorder="1" applyAlignment="1">
      <alignment horizontal="right"/>
    </xf>
    <xf numFmtId="0" fontId="62" fillId="0" borderId="15" xfId="58" applyFont="1" applyBorder="1">
      <alignment/>
      <protection/>
    </xf>
    <xf numFmtId="0" fontId="59" fillId="0" borderId="19" xfId="58" applyFont="1" applyBorder="1">
      <alignment/>
      <protection/>
    </xf>
    <xf numFmtId="3" fontId="60" fillId="0" borderId="30" xfId="58" applyNumberFormat="1" applyFont="1" applyBorder="1" applyAlignment="1">
      <alignment horizontal="right"/>
      <protection/>
    </xf>
    <xf numFmtId="3" fontId="59" fillId="0" borderId="32" xfId="58" applyNumberFormat="1" applyFont="1" applyBorder="1" applyAlignment="1">
      <alignment horizontal="right"/>
      <protection/>
    </xf>
    <xf numFmtId="3" fontId="60" fillId="0" borderId="31" xfId="58" applyNumberFormat="1" applyFont="1" applyBorder="1" applyAlignment="1">
      <alignment horizontal="right"/>
      <protection/>
    </xf>
    <xf numFmtId="3" fontId="59" fillId="0" borderId="30" xfId="58" applyNumberFormat="1" applyFont="1" applyBorder="1" applyAlignment="1">
      <alignment horizontal="right"/>
      <protection/>
    </xf>
    <xf numFmtId="0" fontId="59" fillId="0" borderId="29" xfId="58" applyFont="1" applyBorder="1">
      <alignment/>
      <protection/>
    </xf>
    <xf numFmtId="0" fontId="55" fillId="0" borderId="19" xfId="58" applyFont="1" applyFill="1" applyBorder="1">
      <alignment/>
      <protection/>
    </xf>
    <xf numFmtId="3" fontId="59" fillId="0" borderId="27" xfId="58" applyNumberFormat="1" applyFont="1" applyBorder="1" applyAlignment="1">
      <alignment horizontal="right"/>
      <protection/>
    </xf>
    <xf numFmtId="0" fontId="59" fillId="0" borderId="26" xfId="58" applyFont="1" applyBorder="1">
      <alignment/>
      <protection/>
    </xf>
    <xf numFmtId="172" fontId="56" fillId="0" borderId="25" xfId="57" applyNumberFormat="1" applyFont="1" applyBorder="1" applyAlignment="1">
      <alignment horizontal="right"/>
    </xf>
    <xf numFmtId="172" fontId="56" fillId="0" borderId="20" xfId="57" applyNumberFormat="1" applyFont="1" applyBorder="1" applyAlignment="1">
      <alignment horizontal="right"/>
    </xf>
    <xf numFmtId="0" fontId="62" fillId="0" borderId="0" xfId="58" applyFont="1" applyBorder="1" applyAlignment="1">
      <alignment horizontal="left"/>
      <protection/>
    </xf>
    <xf numFmtId="0" fontId="59" fillId="0" borderId="0" xfId="58" applyFont="1" applyBorder="1" applyAlignment="1">
      <alignment horizontal="right"/>
      <protection/>
    </xf>
    <xf numFmtId="0" fontId="60" fillId="0" borderId="11" xfId="58" applyFont="1" applyBorder="1" applyAlignment="1">
      <alignment horizontal="right"/>
      <protection/>
    </xf>
    <xf numFmtId="0" fontId="59" fillId="0" borderId="10" xfId="58" applyFont="1" applyBorder="1" applyAlignment="1">
      <alignment horizontal="right"/>
      <protection/>
    </xf>
    <xf numFmtId="0" fontId="60" fillId="0" borderId="12" xfId="58" applyFont="1" applyBorder="1" applyAlignment="1">
      <alignment horizontal="right"/>
      <protection/>
    </xf>
    <xf numFmtId="0" fontId="59" fillId="0" borderId="13" xfId="58" applyFont="1" applyBorder="1" applyAlignment="1">
      <alignment horizontal="right"/>
      <protection/>
    </xf>
    <xf numFmtId="0" fontId="59" fillId="0" borderId="0" xfId="58" applyFont="1" applyBorder="1" applyAlignment="1">
      <alignment horizontal="center"/>
      <protection/>
    </xf>
    <xf numFmtId="0" fontId="58" fillId="0" borderId="0" xfId="58" applyFont="1" applyBorder="1" applyAlignment="1">
      <alignment vertical="center"/>
      <protection/>
    </xf>
    <xf numFmtId="172" fontId="56" fillId="0" borderId="25" xfId="57" applyNumberFormat="1" applyFont="1" applyFill="1" applyBorder="1" applyAlignment="1">
      <alignment horizontal="right"/>
    </xf>
    <xf numFmtId="3" fontId="59" fillId="0" borderId="18" xfId="58" applyNumberFormat="1" applyFont="1" applyFill="1" applyBorder="1" applyAlignment="1">
      <alignment horizontal="right"/>
      <protection/>
    </xf>
    <xf numFmtId="3" fontId="59" fillId="0" borderId="32" xfId="58" applyNumberFormat="1" applyFont="1" applyFill="1" applyBorder="1" applyAlignment="1">
      <alignment horizontal="right"/>
      <protection/>
    </xf>
    <xf numFmtId="3" fontId="60" fillId="0" borderId="30" xfId="58" applyNumberFormat="1" applyFont="1" applyFill="1" applyBorder="1" applyAlignment="1">
      <alignment horizontal="right"/>
      <protection/>
    </xf>
    <xf numFmtId="3" fontId="60" fillId="33" borderId="30" xfId="58" applyNumberFormat="1" applyFont="1" applyFill="1" applyBorder="1" applyAlignment="1">
      <alignment horizontal="right"/>
      <protection/>
    </xf>
    <xf numFmtId="172" fontId="55" fillId="35" borderId="0" xfId="58" applyNumberFormat="1" applyFont="1" applyFill="1" applyBorder="1" applyAlignment="1">
      <alignment horizontal="right"/>
      <protection/>
    </xf>
    <xf numFmtId="172" fontId="57" fillId="35" borderId="0" xfId="58" applyNumberFormat="1" applyFont="1" applyFill="1" applyBorder="1" applyAlignment="1">
      <alignment horizontal="right"/>
      <protection/>
    </xf>
    <xf numFmtId="172" fontId="55" fillId="35" borderId="21" xfId="58" applyNumberFormat="1" applyFont="1" applyFill="1" applyBorder="1" applyAlignment="1">
      <alignment horizontal="right"/>
      <protection/>
    </xf>
    <xf numFmtId="0" fontId="55" fillId="35" borderId="21" xfId="58" applyFont="1" applyFill="1" applyBorder="1" applyAlignment="1">
      <alignment horizontal="right"/>
      <protection/>
    </xf>
    <xf numFmtId="0" fontId="57" fillId="35" borderId="20" xfId="58" applyFont="1" applyFill="1" applyBorder="1" applyAlignment="1">
      <alignment horizontal="right"/>
      <protection/>
    </xf>
    <xf numFmtId="172" fontId="55" fillId="0" borderId="21" xfId="58" applyNumberFormat="1" applyFont="1" applyFill="1" applyBorder="1" applyAlignment="1">
      <alignment horizontal="right"/>
      <protection/>
    </xf>
    <xf numFmtId="172" fontId="57" fillId="0" borderId="0" xfId="58" applyNumberFormat="1" applyFont="1" applyFill="1" applyBorder="1" applyAlignment="1">
      <alignment horizontal="right"/>
      <protection/>
    </xf>
    <xf numFmtId="2" fontId="55" fillId="0" borderId="38" xfId="58" applyNumberFormat="1" applyFont="1" applyFill="1" applyBorder="1" applyAlignment="1">
      <alignment horizontal="right"/>
      <protection/>
    </xf>
    <xf numFmtId="0" fontId="55" fillId="0" borderId="33" xfId="58" applyFont="1" applyBorder="1">
      <alignment/>
      <protection/>
    </xf>
    <xf numFmtId="0" fontId="55" fillId="0" borderId="22" xfId="58" applyFont="1" applyBorder="1">
      <alignment/>
      <protection/>
    </xf>
    <xf numFmtId="0" fontId="55" fillId="0" borderId="22" xfId="58" applyFont="1" applyBorder="1" applyAlignment="1">
      <alignment horizontal="right"/>
      <protection/>
    </xf>
    <xf numFmtId="0" fontId="55" fillId="0" borderId="24" xfId="58" applyFont="1" applyBorder="1" applyAlignment="1">
      <alignment horizontal="right"/>
      <protection/>
    </xf>
    <xf numFmtId="1" fontId="55" fillId="0" borderId="24" xfId="58" applyNumberFormat="1" applyFont="1" applyBorder="1" applyAlignment="1">
      <alignment horizontal="right"/>
      <protection/>
    </xf>
    <xf numFmtId="0" fontId="57" fillId="34" borderId="22" xfId="58" applyFont="1" applyFill="1" applyBorder="1">
      <alignment/>
      <protection/>
    </xf>
    <xf numFmtId="172" fontId="56" fillId="0" borderId="20" xfId="57" applyNumberFormat="1" applyFont="1" applyFill="1" applyBorder="1" applyAlignment="1">
      <alignment horizontal="right"/>
    </xf>
    <xf numFmtId="172" fontId="56" fillId="0" borderId="23" xfId="57" applyNumberFormat="1" applyFont="1" applyFill="1" applyBorder="1" applyAlignment="1">
      <alignment horizontal="right"/>
    </xf>
    <xf numFmtId="172" fontId="64" fillId="0" borderId="20" xfId="57" applyNumberFormat="1" applyFont="1" applyFill="1" applyBorder="1" applyAlignment="1">
      <alignment horizontal="right"/>
    </xf>
    <xf numFmtId="172" fontId="56" fillId="0" borderId="19" xfId="57" applyNumberFormat="1" applyFont="1" applyFill="1" applyBorder="1" applyAlignment="1">
      <alignment horizontal="right"/>
    </xf>
    <xf numFmtId="172" fontId="56" fillId="0" borderId="35" xfId="57" applyNumberFormat="1" applyFont="1" applyFill="1" applyBorder="1" applyAlignment="1">
      <alignment horizontal="right"/>
    </xf>
    <xf numFmtId="172" fontId="56" fillId="0" borderId="35" xfId="57" applyNumberFormat="1" applyFont="1" applyBorder="1" applyAlignment="1">
      <alignment horizontal="right"/>
    </xf>
    <xf numFmtId="3" fontId="59" fillId="0" borderId="27" xfId="58" applyNumberFormat="1" applyFont="1" applyFill="1" applyBorder="1" applyAlignment="1">
      <alignment horizontal="right"/>
      <protection/>
    </xf>
    <xf numFmtId="3" fontId="59" fillId="0" borderId="0" xfId="58" applyNumberFormat="1" applyFont="1" applyFill="1" applyBorder="1" applyAlignment="1">
      <alignment horizontal="right"/>
      <protection/>
    </xf>
    <xf numFmtId="3" fontId="59" fillId="0" borderId="0" xfId="0" applyNumberFormat="1" applyFont="1" applyFill="1" applyBorder="1" applyAlignment="1">
      <alignment horizontal="right"/>
    </xf>
    <xf numFmtId="3" fontId="55" fillId="0" borderId="21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3" fontId="55" fillId="0" borderId="43" xfId="0" applyNumberFormat="1" applyFont="1" applyFill="1" applyBorder="1" applyAlignment="1">
      <alignment horizontal="right"/>
    </xf>
    <xf numFmtId="3" fontId="57" fillId="0" borderId="38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55" fillId="0" borderId="36" xfId="0" applyNumberFormat="1" applyFont="1" applyFill="1" applyBorder="1" applyAlignment="1">
      <alignment horizontal="right"/>
    </xf>
    <xf numFmtId="3" fontId="55" fillId="0" borderId="21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5" fillId="0" borderId="43" xfId="0" applyNumberFormat="1" applyFont="1" applyBorder="1" applyAlignment="1">
      <alignment horizontal="right"/>
    </xf>
    <xf numFmtId="3" fontId="57" fillId="0" borderId="38" xfId="0" applyNumberFormat="1" applyFont="1" applyBorder="1" applyAlignment="1">
      <alignment horizontal="right"/>
    </xf>
    <xf numFmtId="3" fontId="57" fillId="0" borderId="22" xfId="0" applyNumberFormat="1" applyFont="1" applyBorder="1" applyAlignment="1">
      <alignment horizontal="right"/>
    </xf>
    <xf numFmtId="3" fontId="55" fillId="0" borderId="32" xfId="0" applyNumberFormat="1" applyFont="1" applyFill="1" applyBorder="1" applyAlignment="1">
      <alignment/>
    </xf>
    <xf numFmtId="3" fontId="57" fillId="0" borderId="30" xfId="0" applyNumberFormat="1" applyFont="1" applyFill="1" applyBorder="1" applyAlignment="1">
      <alignment/>
    </xf>
    <xf numFmtId="3" fontId="60" fillId="0" borderId="27" xfId="58" applyNumberFormat="1" applyFont="1" applyFill="1" applyBorder="1" applyAlignment="1">
      <alignment horizontal="right"/>
      <protection/>
    </xf>
    <xf numFmtId="3" fontId="60" fillId="0" borderId="0" xfId="58" applyNumberFormat="1" applyFont="1" applyFill="1" applyBorder="1" applyAlignment="1">
      <alignment horizontal="right"/>
      <protection/>
    </xf>
    <xf numFmtId="3" fontId="55" fillId="0" borderId="0" xfId="58" applyNumberFormat="1" applyFont="1" applyFill="1" applyBorder="1" applyAlignment="1">
      <alignment horizontal="right"/>
      <protection/>
    </xf>
    <xf numFmtId="3" fontId="57" fillId="0" borderId="0" xfId="58" applyNumberFormat="1" applyFont="1" applyFill="1" applyBorder="1" applyAlignment="1">
      <alignment horizontal="right"/>
      <protection/>
    </xf>
    <xf numFmtId="3" fontId="55" fillId="0" borderId="36" xfId="58" applyNumberFormat="1" applyFont="1" applyFill="1" applyBorder="1" applyAlignment="1">
      <alignment horizontal="right"/>
      <protection/>
    </xf>
    <xf numFmtId="3" fontId="57" fillId="0" borderId="36" xfId="58" applyNumberFormat="1" applyFont="1" applyFill="1" applyBorder="1" applyAlignment="1">
      <alignment horizontal="right"/>
      <protection/>
    </xf>
    <xf numFmtId="3" fontId="57" fillId="0" borderId="22" xfId="58" applyNumberFormat="1" applyFont="1" applyBorder="1" applyAlignment="1">
      <alignment horizontal="right"/>
      <protection/>
    </xf>
    <xf numFmtId="3" fontId="55" fillId="0" borderId="21" xfId="58" applyNumberFormat="1" applyFont="1" applyBorder="1" applyAlignment="1">
      <alignment horizontal="right"/>
      <protection/>
    </xf>
    <xf numFmtId="3" fontId="57" fillId="0" borderId="0" xfId="58" applyNumberFormat="1" applyFont="1" applyBorder="1" applyAlignment="1">
      <alignment horizontal="right"/>
      <protection/>
    </xf>
    <xf numFmtId="3" fontId="55" fillId="0" borderId="43" xfId="58" applyNumberFormat="1" applyFont="1" applyBorder="1" applyAlignment="1">
      <alignment horizontal="right"/>
      <protection/>
    </xf>
    <xf numFmtId="3" fontId="57" fillId="0" borderId="38" xfId="58" applyNumberFormat="1" applyFont="1" applyBorder="1" applyAlignment="1">
      <alignment horizontal="right"/>
      <protection/>
    </xf>
    <xf numFmtId="172" fontId="3" fillId="0" borderId="19" xfId="57" applyNumberFormat="1" applyFont="1" applyFill="1" applyBorder="1" applyAlignment="1">
      <alignment/>
    </xf>
    <xf numFmtId="0" fontId="59" fillId="0" borderId="32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8" fillId="36" borderId="28" xfId="0" applyFont="1" applyFill="1" applyBorder="1" applyAlignment="1">
      <alignment horizontal="center" vertical="center"/>
    </xf>
    <xf numFmtId="0" fontId="68" fillId="36" borderId="30" xfId="0" applyFont="1" applyFill="1" applyBorder="1" applyAlignment="1">
      <alignment horizontal="center" vertical="center"/>
    </xf>
    <xf numFmtId="0" fontId="68" fillId="36" borderId="29" xfId="0" applyFont="1" applyFill="1" applyBorder="1" applyAlignment="1">
      <alignment horizontal="center" vertical="center"/>
    </xf>
    <xf numFmtId="0" fontId="68" fillId="36" borderId="33" xfId="0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 horizontal="center" vertical="center"/>
    </xf>
    <xf numFmtId="0" fontId="68" fillId="36" borderId="25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69" fillId="0" borderId="28" xfId="0" applyFont="1" applyFill="1" applyBorder="1" applyAlignment="1">
      <alignment horizontal="left" vertical="center"/>
    </xf>
    <xf numFmtId="0" fontId="69" fillId="0" borderId="31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center"/>
    </xf>
    <xf numFmtId="0" fontId="69" fillId="0" borderId="20" xfId="0" applyFont="1" applyFill="1" applyBorder="1" applyAlignment="1">
      <alignment horizontal="left" vertical="center"/>
    </xf>
    <xf numFmtId="0" fontId="69" fillId="0" borderId="33" xfId="0" applyFont="1" applyFill="1" applyBorder="1" applyAlignment="1">
      <alignment horizontal="left" vertical="center"/>
    </xf>
    <xf numFmtId="0" fontId="69" fillId="0" borderId="23" xfId="0" applyFont="1" applyFill="1" applyBorder="1" applyAlignment="1">
      <alignment horizontal="left" vertical="center"/>
    </xf>
    <xf numFmtId="0" fontId="59" fillId="0" borderId="28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2" xfId="58" applyFont="1" applyBorder="1" applyAlignment="1">
      <alignment horizontal="center" vertical="center"/>
      <protection/>
    </xf>
    <xf numFmtId="0" fontId="59" fillId="0" borderId="30" xfId="58" applyFont="1" applyBorder="1" applyAlignment="1">
      <alignment horizontal="center" vertical="center"/>
      <protection/>
    </xf>
    <xf numFmtId="0" fontId="59" fillId="0" borderId="31" xfId="58" applyFont="1" applyBorder="1" applyAlignment="1">
      <alignment horizontal="center" vertical="center"/>
      <protection/>
    </xf>
    <xf numFmtId="0" fontId="59" fillId="0" borderId="24" xfId="58" applyFont="1" applyBorder="1" applyAlignment="1">
      <alignment horizontal="center" vertical="center"/>
      <protection/>
    </xf>
    <xf numFmtId="0" fontId="59" fillId="0" borderId="22" xfId="58" applyFont="1" applyBorder="1" applyAlignment="1">
      <alignment horizontal="center" vertical="center"/>
      <protection/>
    </xf>
    <xf numFmtId="0" fontId="59" fillId="0" borderId="23" xfId="58" applyFont="1" applyBorder="1" applyAlignment="1">
      <alignment horizontal="center" vertical="center"/>
      <protection/>
    </xf>
    <xf numFmtId="0" fontId="59" fillId="0" borderId="29" xfId="58" applyFont="1" applyBorder="1" applyAlignment="1">
      <alignment horizontal="center" vertical="center"/>
      <protection/>
    </xf>
    <xf numFmtId="0" fontId="59" fillId="0" borderId="25" xfId="58" applyFont="1" applyBorder="1" applyAlignment="1">
      <alignment horizontal="center" vertical="center"/>
      <protection/>
    </xf>
    <xf numFmtId="0" fontId="68" fillId="36" borderId="28" xfId="58" applyFont="1" applyFill="1" applyBorder="1" applyAlignment="1">
      <alignment horizontal="center" vertical="center"/>
      <protection/>
    </xf>
    <xf numFmtId="0" fontId="68" fillId="36" borderId="30" xfId="58" applyFont="1" applyFill="1" applyBorder="1" applyAlignment="1">
      <alignment horizontal="center" vertical="center"/>
      <protection/>
    </xf>
    <xf numFmtId="0" fontId="68" fillId="36" borderId="29" xfId="58" applyFont="1" applyFill="1" applyBorder="1" applyAlignment="1">
      <alignment horizontal="center" vertical="center"/>
      <protection/>
    </xf>
    <xf numFmtId="0" fontId="68" fillId="36" borderId="33" xfId="58" applyFont="1" applyFill="1" applyBorder="1" applyAlignment="1">
      <alignment horizontal="center" vertical="center"/>
      <protection/>
    </xf>
    <xf numFmtId="0" fontId="68" fillId="36" borderId="22" xfId="58" applyFont="1" applyFill="1" applyBorder="1" applyAlignment="1">
      <alignment horizontal="center" vertical="center"/>
      <protection/>
    </xf>
    <xf numFmtId="0" fontId="68" fillId="36" borderId="25" xfId="58" applyFont="1" applyFill="1" applyBorder="1" applyAlignment="1">
      <alignment horizontal="center" vertical="center"/>
      <protection/>
    </xf>
    <xf numFmtId="0" fontId="55" fillId="0" borderId="0" xfId="58" applyFont="1" applyBorder="1" applyAlignment="1">
      <alignment horizontal="center"/>
      <protection/>
    </xf>
    <xf numFmtId="0" fontId="69" fillId="0" borderId="28" xfId="58" applyFont="1" applyFill="1" applyBorder="1" applyAlignment="1">
      <alignment horizontal="left" vertical="center"/>
      <protection/>
    </xf>
    <xf numFmtId="0" fontId="69" fillId="0" borderId="31" xfId="58" applyFont="1" applyFill="1" applyBorder="1" applyAlignment="1">
      <alignment horizontal="left" vertical="center"/>
      <protection/>
    </xf>
    <xf numFmtId="0" fontId="69" fillId="0" borderId="15" xfId="58" applyFont="1" applyFill="1" applyBorder="1" applyAlignment="1">
      <alignment horizontal="left" vertical="center"/>
      <protection/>
    </xf>
    <xf numFmtId="0" fontId="69" fillId="0" borderId="20" xfId="58" applyFont="1" applyFill="1" applyBorder="1" applyAlignment="1">
      <alignment horizontal="left" vertical="center"/>
      <protection/>
    </xf>
    <xf numFmtId="0" fontId="69" fillId="0" borderId="33" xfId="58" applyFont="1" applyFill="1" applyBorder="1" applyAlignment="1">
      <alignment horizontal="left" vertical="center"/>
      <protection/>
    </xf>
    <xf numFmtId="0" fontId="69" fillId="0" borderId="23" xfId="58" applyFont="1" applyFill="1" applyBorder="1" applyAlignment="1">
      <alignment horizontal="left" vertical="center"/>
      <protection/>
    </xf>
    <xf numFmtId="0" fontId="59" fillId="0" borderId="28" xfId="58" applyFont="1" applyBorder="1" applyAlignment="1">
      <alignment horizontal="center" vertical="center"/>
      <protection/>
    </xf>
    <xf numFmtId="0" fontId="59" fillId="0" borderId="33" xfId="58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Standard_Kblz3_2000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</xdr:row>
      <xdr:rowOff>57150</xdr:rowOff>
    </xdr:from>
    <xdr:to>
      <xdr:col>25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2925425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</xdr:row>
      <xdr:rowOff>57150</xdr:rowOff>
    </xdr:from>
    <xdr:to>
      <xdr:col>25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2982575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</xdr:row>
      <xdr:rowOff>57150</xdr:rowOff>
    </xdr:from>
    <xdr:to>
      <xdr:col>25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2925425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</xdr:row>
      <xdr:rowOff>57150</xdr:rowOff>
    </xdr:from>
    <xdr:to>
      <xdr:col>25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2982575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</xdr:row>
      <xdr:rowOff>57150</xdr:rowOff>
    </xdr:from>
    <xdr:to>
      <xdr:col>25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2925425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</xdr:row>
      <xdr:rowOff>57150</xdr:rowOff>
    </xdr:from>
    <xdr:to>
      <xdr:col>27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3382625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114300</xdr:rowOff>
    </xdr:from>
    <xdr:to>
      <xdr:col>2</xdr:col>
      <xdr:colOff>838200</xdr:colOff>
      <xdr:row>2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</xdr:row>
      <xdr:rowOff>57150</xdr:rowOff>
    </xdr:from>
    <xdr:to>
      <xdr:col>25</xdr:col>
      <xdr:colOff>552450</xdr:colOff>
      <xdr:row>1</xdr:row>
      <xdr:rowOff>200025</xdr:rowOff>
    </xdr:to>
    <xdr:pic>
      <xdr:nvPicPr>
        <xdr:cNvPr id="2" name="Bild 8"/>
        <xdr:cNvPicPr preferRelativeResize="1">
          <a:picLocks noChangeAspect="1"/>
        </xdr:cNvPicPr>
      </xdr:nvPicPr>
      <xdr:blipFill>
        <a:blip r:embed="rId2"/>
        <a:srcRect l="12820" t="44157" r="12820" b="36701"/>
        <a:stretch>
          <a:fillRect/>
        </a:stretch>
      </xdr:blipFill>
      <xdr:spPr>
        <a:xfrm>
          <a:off x="13163550" y="200025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747837\AppData\Local\Microsoft\Windows\INetCache\Content.Outlook\KFQO978T\Pr&#252;fung%20von%20Quarterly-data-2020-Q4_sendout%20(0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747837\AppData\Local\Microsoft\Windows\INetCache\Content.Outlook\KFQO978T\Quarterly-data-2020-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 2020"/>
      <sheetName val="Q2 2020"/>
      <sheetName val="H1 2020"/>
      <sheetName val="Q3 2020"/>
      <sheetName val="Q4 2020"/>
      <sheetName val="9M 2020"/>
      <sheetName val="YE 2020"/>
    </sheetNames>
    <sheetDataSet>
      <sheetData sheetId="5">
        <row r="7">
          <cell r="D7">
            <v>5320</v>
          </cell>
          <cell r="E7">
            <v>18359</v>
          </cell>
          <cell r="G7">
            <v>545</v>
          </cell>
          <cell r="H7">
            <v>1793</v>
          </cell>
          <cell r="J7">
            <v>1888</v>
          </cell>
          <cell r="K7">
            <v>1804</v>
          </cell>
          <cell r="M7">
            <v>2152</v>
          </cell>
          <cell r="N7">
            <v>3204</v>
          </cell>
          <cell r="P7">
            <v>852</v>
          </cell>
          <cell r="Q7">
            <v>1953</v>
          </cell>
          <cell r="S7">
            <v>238</v>
          </cell>
          <cell r="T7">
            <v>411</v>
          </cell>
          <cell r="V7">
            <v>0</v>
          </cell>
          <cell r="W7">
            <v>0</v>
          </cell>
          <cell r="X7">
            <v>10995</v>
          </cell>
          <cell r="Y7">
            <v>27524</v>
          </cell>
        </row>
        <row r="8">
          <cell r="D8">
            <v>4798</v>
          </cell>
          <cell r="E8">
            <v>17563</v>
          </cell>
          <cell r="G8">
            <v>537</v>
          </cell>
          <cell r="H8">
            <v>1785</v>
          </cell>
          <cell r="J8">
            <v>1775</v>
          </cell>
          <cell r="K8">
            <v>1715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V8">
            <v>294</v>
          </cell>
          <cell r="W8">
            <v>342</v>
          </cell>
          <cell r="X8">
            <v>7404</v>
          </cell>
          <cell r="Y8">
            <v>21405</v>
          </cell>
        </row>
        <row r="9">
          <cell r="D9">
            <v>347</v>
          </cell>
          <cell r="E9">
            <v>728</v>
          </cell>
          <cell r="G9">
            <v>8</v>
          </cell>
          <cell r="H9">
            <v>-8</v>
          </cell>
          <cell r="J9">
            <v>19</v>
          </cell>
          <cell r="K9">
            <v>32</v>
          </cell>
          <cell r="M9">
            <v>821</v>
          </cell>
          <cell r="N9">
            <v>1688</v>
          </cell>
          <cell r="P9">
            <v>208</v>
          </cell>
          <cell r="Q9">
            <v>555</v>
          </cell>
          <cell r="S9">
            <v>123</v>
          </cell>
          <cell r="T9">
            <v>180</v>
          </cell>
          <cell r="V9">
            <v>-1526</v>
          </cell>
          <cell r="W9">
            <v>-3175</v>
          </cell>
          <cell r="X9">
            <v>0</v>
          </cell>
          <cell r="Y9">
            <v>0</v>
          </cell>
        </row>
        <row r="10">
          <cell r="D10">
            <v>5667</v>
          </cell>
          <cell r="E10">
            <v>19087</v>
          </cell>
          <cell r="G10">
            <v>553</v>
          </cell>
          <cell r="H10">
            <v>1785</v>
          </cell>
          <cell r="J10">
            <v>1907</v>
          </cell>
          <cell r="K10">
            <v>1836</v>
          </cell>
          <cell r="M10">
            <v>2973</v>
          </cell>
          <cell r="N10">
            <v>4892</v>
          </cell>
          <cell r="P10">
            <v>1060</v>
          </cell>
          <cell r="Q10">
            <v>2508</v>
          </cell>
          <cell r="S10">
            <v>361</v>
          </cell>
          <cell r="T10">
            <v>591</v>
          </cell>
          <cell r="V10">
            <v>-1526</v>
          </cell>
          <cell r="W10">
            <v>-3175</v>
          </cell>
          <cell r="X10">
            <v>10995</v>
          </cell>
          <cell r="Y10">
            <v>27524</v>
          </cell>
        </row>
        <row r="12">
          <cell r="D12">
            <v>618</v>
          </cell>
          <cell r="E12">
            <v>713.6023219599992</v>
          </cell>
          <cell r="G12">
            <v>101</v>
          </cell>
          <cell r="H12">
            <v>138</v>
          </cell>
          <cell r="J12">
            <v>46</v>
          </cell>
          <cell r="K12">
            <v>58</v>
          </cell>
          <cell r="M12">
            <v>286</v>
          </cell>
          <cell r="N12">
            <v>167</v>
          </cell>
          <cell r="P12">
            <v>81</v>
          </cell>
          <cell r="Q12">
            <v>61</v>
          </cell>
          <cell r="S12">
            <v>1340</v>
          </cell>
          <cell r="T12">
            <v>1373</v>
          </cell>
          <cell r="V12">
            <v>-1121</v>
          </cell>
          <cell r="W12">
            <v>-804.6023219599992</v>
          </cell>
          <cell r="X12">
            <v>1351</v>
          </cell>
          <cell r="Y12">
            <v>1706</v>
          </cell>
        </row>
        <row r="13">
          <cell r="D13">
            <v>123</v>
          </cell>
          <cell r="E13">
            <v>75</v>
          </cell>
          <cell r="G13">
            <v>8</v>
          </cell>
          <cell r="H13">
            <v>15</v>
          </cell>
          <cell r="J13">
            <v>4</v>
          </cell>
          <cell r="K13">
            <v>13</v>
          </cell>
          <cell r="M13">
            <v>46</v>
          </cell>
          <cell r="N13">
            <v>15</v>
          </cell>
          <cell r="P13">
            <v>6</v>
          </cell>
          <cell r="Q13">
            <v>9</v>
          </cell>
          <cell r="S13">
            <v>19</v>
          </cell>
          <cell r="T13">
            <v>23</v>
          </cell>
          <cell r="V13">
            <v>-15</v>
          </cell>
          <cell r="W13">
            <v>-15</v>
          </cell>
          <cell r="X13">
            <v>191</v>
          </cell>
          <cell r="Y13">
            <v>135</v>
          </cell>
        </row>
        <row r="14">
          <cell r="D14">
            <v>6285</v>
          </cell>
          <cell r="E14">
            <v>19800.60232196</v>
          </cell>
          <cell r="G14">
            <v>654</v>
          </cell>
          <cell r="H14">
            <v>1923</v>
          </cell>
          <cell r="J14">
            <v>1953</v>
          </cell>
          <cell r="K14">
            <v>1894</v>
          </cell>
          <cell r="M14">
            <v>3259</v>
          </cell>
          <cell r="N14">
            <v>5059</v>
          </cell>
          <cell r="P14">
            <v>1141</v>
          </cell>
          <cell r="Q14">
            <v>2569</v>
          </cell>
          <cell r="S14">
            <v>1701</v>
          </cell>
          <cell r="T14">
            <v>1964</v>
          </cell>
          <cell r="V14">
            <v>-2647</v>
          </cell>
          <cell r="W14">
            <v>-3979.6023219599992</v>
          </cell>
          <cell r="X14">
            <v>12346</v>
          </cell>
          <cell r="Y14">
            <v>29230</v>
          </cell>
        </row>
        <row r="15">
          <cell r="D15">
            <v>253.42254634000003</v>
          </cell>
          <cell r="E15">
            <v>323.8815832</v>
          </cell>
          <cell r="G15">
            <v>60.28602635000001</v>
          </cell>
          <cell r="H15">
            <v>70.71401196999999</v>
          </cell>
          <cell r="J15">
            <v>14.216713780000001</v>
          </cell>
          <cell r="K15">
            <v>25.17075354</v>
          </cell>
          <cell r="M15">
            <v>15.346898320000005</v>
          </cell>
          <cell r="N15">
            <v>53.077112310000004</v>
          </cell>
          <cell r="P15">
            <v>15.61269925</v>
          </cell>
          <cell r="Q15">
            <v>9.43747269</v>
          </cell>
          <cell r="S15">
            <v>414.98913863</v>
          </cell>
          <cell r="T15">
            <v>435.07217862</v>
          </cell>
          <cell r="V15">
            <v>-271.24871319000005</v>
          </cell>
          <cell r="W15">
            <v>-319.63510285000007</v>
          </cell>
          <cell r="X15">
            <v>502.62530948</v>
          </cell>
          <cell r="Y15">
            <v>597.71800948</v>
          </cell>
        </row>
        <row r="17">
          <cell r="D17">
            <v>-4179</v>
          </cell>
          <cell r="E17">
            <v>-10463</v>
          </cell>
          <cell r="G17">
            <v>-564</v>
          </cell>
          <cell r="H17">
            <v>-1428</v>
          </cell>
          <cell r="J17">
            <v>-969</v>
          </cell>
          <cell r="K17">
            <v>-1324</v>
          </cell>
          <cell r="M17">
            <v>-1792</v>
          </cell>
          <cell r="N17">
            <v>-2903</v>
          </cell>
          <cell r="P17">
            <v>-443</v>
          </cell>
          <cell r="Q17">
            <v>-1080</v>
          </cell>
          <cell r="S17">
            <v>-159</v>
          </cell>
          <cell r="T17">
            <v>-214</v>
          </cell>
          <cell r="V17">
            <v>1378</v>
          </cell>
          <cell r="W17">
            <v>2513</v>
          </cell>
          <cell r="X17">
            <v>-6728</v>
          </cell>
          <cell r="Y17">
            <v>-14899</v>
          </cell>
        </row>
        <row r="18">
          <cell r="D18">
            <v>-1364</v>
          </cell>
          <cell r="E18">
            <v>-4427</v>
          </cell>
          <cell r="G18">
            <v>-116</v>
          </cell>
          <cell r="H18">
            <v>-416</v>
          </cell>
          <cell r="J18">
            <v>-130</v>
          </cell>
          <cell r="K18">
            <v>-257</v>
          </cell>
          <cell r="X18">
            <v>-1610</v>
          </cell>
          <cell r="Y18">
            <v>-5095</v>
          </cell>
        </row>
        <row r="19">
          <cell r="D19">
            <v>-1091</v>
          </cell>
          <cell r="E19">
            <v>-2740</v>
          </cell>
          <cell r="G19">
            <v>-178</v>
          </cell>
          <cell r="H19">
            <v>-481</v>
          </cell>
          <cell r="J19">
            <v>-179</v>
          </cell>
          <cell r="K19">
            <v>-219</v>
          </cell>
          <cell r="X19">
            <v>-1446</v>
          </cell>
          <cell r="Y19">
            <v>-3431</v>
          </cell>
        </row>
        <row r="20">
          <cell r="D20">
            <v>-132.86169938999998</v>
          </cell>
          <cell r="E20">
            <v>-269.36568712</v>
          </cell>
          <cell r="G20">
            <v>-93.57657002999998</v>
          </cell>
          <cell r="H20">
            <v>-281.12457132</v>
          </cell>
          <cell r="J20">
            <v>-495.9867861000001</v>
          </cell>
          <cell r="K20">
            <v>-660.1944174</v>
          </cell>
          <cell r="X20">
            <v>-395.21714037000004</v>
          </cell>
          <cell r="Y20">
            <v>-615.53805005</v>
          </cell>
        </row>
        <row r="21">
          <cell r="D21">
            <v>-1591.13830061</v>
          </cell>
          <cell r="E21">
            <v>-3026.63431288</v>
          </cell>
          <cell r="G21">
            <v>-176.42342997000003</v>
          </cell>
          <cell r="H21">
            <v>-249.87542868000003</v>
          </cell>
          <cell r="J21">
            <v>-164.01321389999993</v>
          </cell>
          <cell r="K21">
            <v>-187.80558259999998</v>
          </cell>
          <cell r="X21">
            <v>-3276.78285963</v>
          </cell>
          <cell r="Y21">
            <v>-5757.46194995</v>
          </cell>
        </row>
        <row r="22">
          <cell r="D22">
            <v>-2608</v>
          </cell>
          <cell r="E22">
            <v>-3571</v>
          </cell>
          <cell r="G22">
            <v>-137</v>
          </cell>
          <cell r="H22">
            <v>-195</v>
          </cell>
          <cell r="J22">
            <v>-274</v>
          </cell>
          <cell r="K22">
            <v>-305</v>
          </cell>
          <cell r="M22">
            <v>-892</v>
          </cell>
          <cell r="N22">
            <v>-1066</v>
          </cell>
          <cell r="P22">
            <v>-622</v>
          </cell>
          <cell r="Q22">
            <v>-965</v>
          </cell>
          <cell r="S22">
            <v>-496</v>
          </cell>
          <cell r="T22">
            <v>-633</v>
          </cell>
          <cell r="V22">
            <v>3</v>
          </cell>
          <cell r="W22">
            <v>5</v>
          </cell>
          <cell r="X22">
            <v>-5026</v>
          </cell>
          <cell r="Y22">
            <v>-6730</v>
          </cell>
        </row>
        <row r="23">
          <cell r="D23">
            <v>-1398</v>
          </cell>
          <cell r="E23">
            <v>-1431</v>
          </cell>
          <cell r="G23">
            <v>-151</v>
          </cell>
          <cell r="H23">
            <v>-176</v>
          </cell>
          <cell r="J23">
            <v>-117</v>
          </cell>
          <cell r="K23">
            <v>-116</v>
          </cell>
          <cell r="M23">
            <v>-147</v>
          </cell>
          <cell r="N23">
            <v>-140</v>
          </cell>
          <cell r="P23">
            <v>-91</v>
          </cell>
          <cell r="Q23">
            <v>-87</v>
          </cell>
          <cell r="S23">
            <v>-87</v>
          </cell>
          <cell r="T23">
            <v>-76</v>
          </cell>
          <cell r="V23">
            <v>57</v>
          </cell>
          <cell r="W23">
            <v>26</v>
          </cell>
          <cell r="X23">
            <v>-1934</v>
          </cell>
          <cell r="Y23">
            <v>-2000</v>
          </cell>
        </row>
        <row r="24">
          <cell r="D24">
            <v>-1714</v>
          </cell>
          <cell r="E24">
            <v>-2803.6023219599992</v>
          </cell>
          <cell r="G24">
            <v>-182</v>
          </cell>
          <cell r="H24">
            <v>-231</v>
          </cell>
          <cell r="J24">
            <v>-167</v>
          </cell>
          <cell r="K24">
            <v>-213</v>
          </cell>
          <cell r="M24">
            <v>-597</v>
          </cell>
          <cell r="N24">
            <v>-647</v>
          </cell>
          <cell r="P24">
            <v>-235</v>
          </cell>
          <cell r="Q24">
            <v>-367</v>
          </cell>
          <cell r="S24">
            <v>-1034</v>
          </cell>
          <cell r="T24">
            <v>-1221</v>
          </cell>
          <cell r="V24">
            <v>1272</v>
          </cell>
          <cell r="W24">
            <v>1407.6023219599992</v>
          </cell>
          <cell r="X24">
            <v>-2657</v>
          </cell>
          <cell r="Y24">
            <v>-4075</v>
          </cell>
        </row>
        <row r="25">
          <cell r="D25">
            <v>-191.44666221</v>
          </cell>
          <cell r="E25">
            <v>-246.65222369999998</v>
          </cell>
          <cell r="G25">
            <v>-36.08135184</v>
          </cell>
          <cell r="H25">
            <v>-38.64428668</v>
          </cell>
          <cell r="J25">
            <v>-30.70563294</v>
          </cell>
          <cell r="K25">
            <v>-34.648950920000004</v>
          </cell>
          <cell r="M25">
            <v>-57.65354746</v>
          </cell>
          <cell r="N25">
            <v>-63.25395083</v>
          </cell>
          <cell r="P25">
            <v>-14.55511442</v>
          </cell>
          <cell r="Q25">
            <v>-10.008931789999998</v>
          </cell>
          <cell r="S25">
            <v>-394.89101262</v>
          </cell>
          <cell r="T25">
            <v>-442.62256348</v>
          </cell>
          <cell r="V25">
            <v>271.21196626000005</v>
          </cell>
          <cell r="W25">
            <v>328.22634453</v>
          </cell>
          <cell r="X25">
            <v>-454.12135523</v>
          </cell>
          <cell r="Y25">
            <v>-507.60456287</v>
          </cell>
        </row>
        <row r="26">
          <cell r="D26">
            <v>-9899</v>
          </cell>
          <cell r="E26">
            <v>-18268.60232196</v>
          </cell>
          <cell r="G26">
            <v>-1034</v>
          </cell>
          <cell r="H26">
            <v>-2030</v>
          </cell>
          <cell r="J26">
            <v>-1527</v>
          </cell>
          <cell r="K26">
            <v>-1958</v>
          </cell>
          <cell r="M26">
            <v>-3428</v>
          </cell>
          <cell r="N26">
            <v>-4756</v>
          </cell>
          <cell r="P26">
            <v>-1391</v>
          </cell>
          <cell r="Q26">
            <v>-2499</v>
          </cell>
          <cell r="S26">
            <v>-1776</v>
          </cell>
          <cell r="T26">
            <v>-2144</v>
          </cell>
          <cell r="V26">
            <v>2710</v>
          </cell>
          <cell r="W26">
            <v>3951.6023219599992</v>
          </cell>
          <cell r="X26">
            <v>-16345</v>
          </cell>
          <cell r="Y26">
            <v>-27704</v>
          </cell>
        </row>
        <row r="27">
          <cell r="D27">
            <v>-36</v>
          </cell>
          <cell r="E27">
            <v>36</v>
          </cell>
          <cell r="G27">
            <v>-86</v>
          </cell>
          <cell r="H27">
            <v>40</v>
          </cell>
          <cell r="J27">
            <v>20</v>
          </cell>
          <cell r="K27">
            <v>31</v>
          </cell>
          <cell r="M27">
            <v>-39</v>
          </cell>
          <cell r="N27">
            <v>48</v>
          </cell>
          <cell r="P27">
            <v>-19</v>
          </cell>
          <cell r="Q27">
            <v>23</v>
          </cell>
          <cell r="S27">
            <v>-2</v>
          </cell>
          <cell r="T27">
            <v>11</v>
          </cell>
          <cell r="V27">
            <v>0</v>
          </cell>
          <cell r="W27">
            <v>0</v>
          </cell>
          <cell r="X27">
            <v>-162</v>
          </cell>
          <cell r="Y27">
            <v>189</v>
          </cell>
        </row>
        <row r="29">
          <cell r="D29">
            <v>-3650</v>
          </cell>
          <cell r="E29">
            <v>1568</v>
          </cell>
          <cell r="G29">
            <v>-466</v>
          </cell>
          <cell r="H29">
            <v>-67</v>
          </cell>
          <cell r="J29">
            <v>446</v>
          </cell>
          <cell r="K29">
            <v>-33</v>
          </cell>
          <cell r="M29">
            <v>-208</v>
          </cell>
          <cell r="N29">
            <v>351</v>
          </cell>
          <cell r="P29">
            <v>-269</v>
          </cell>
          <cell r="Q29">
            <v>93</v>
          </cell>
          <cell r="S29">
            <v>-77</v>
          </cell>
          <cell r="T29">
            <v>-169</v>
          </cell>
          <cell r="V29">
            <v>63</v>
          </cell>
          <cell r="W29">
            <v>-28</v>
          </cell>
          <cell r="X29">
            <v>-4161</v>
          </cell>
          <cell r="Y29">
            <v>1715</v>
          </cell>
        </row>
        <row r="30">
          <cell r="D30">
            <v>-1373.56031641</v>
          </cell>
          <cell r="E30">
            <v>-11.262889009999999</v>
          </cell>
          <cell r="G30">
            <v>-94.67325544</v>
          </cell>
          <cell r="H30">
            <v>-0.22225799999999962</v>
          </cell>
          <cell r="J30">
            <v>-19.16294152</v>
          </cell>
          <cell r="K30">
            <v>-11.28252351</v>
          </cell>
          <cell r="M30">
            <v>-94.90382386</v>
          </cell>
          <cell r="N30">
            <v>0.50234176</v>
          </cell>
          <cell r="P30">
            <v>-110.0758475</v>
          </cell>
          <cell r="Q30">
            <v>-40.392353050000004</v>
          </cell>
          <cell r="S30">
            <v>-6.466407139999999</v>
          </cell>
          <cell r="T30">
            <v>5.095056379999999</v>
          </cell>
          <cell r="V30">
            <v>15.397207069999977</v>
          </cell>
          <cell r="W30">
            <v>1.6110616700000016</v>
          </cell>
        </row>
        <row r="31">
          <cell r="D31">
            <v>0</v>
          </cell>
          <cell r="E31">
            <v>-4.244798</v>
          </cell>
          <cell r="G31">
            <v>0</v>
          </cell>
          <cell r="H31">
            <v>0</v>
          </cell>
          <cell r="J31">
            <v>0</v>
          </cell>
          <cell r="K31">
            <v>-0.18005</v>
          </cell>
          <cell r="M31">
            <v>-2.43548067</v>
          </cell>
          <cell r="N31">
            <v>0</v>
          </cell>
          <cell r="P31">
            <v>0</v>
          </cell>
          <cell r="Q31">
            <v>-0.61024114</v>
          </cell>
          <cell r="S31">
            <v>-5.527222</v>
          </cell>
          <cell r="T31">
            <v>-0.748313</v>
          </cell>
          <cell r="V31">
            <v>0</v>
          </cell>
          <cell r="W31">
            <v>0</v>
          </cell>
          <cell r="X31">
            <v>-7.96270267</v>
          </cell>
          <cell r="Y31">
            <v>-5.78340214</v>
          </cell>
        </row>
        <row r="32">
          <cell r="D32">
            <v>4.56031641</v>
          </cell>
          <cell r="E32">
            <v>-20.492312990000002</v>
          </cell>
          <cell r="G32">
            <v>-2.3267445600000003</v>
          </cell>
          <cell r="H32">
            <v>-2.7777420000000004</v>
          </cell>
          <cell r="J32">
            <v>0.16294152000000006</v>
          </cell>
          <cell r="K32">
            <v>4.46257351</v>
          </cell>
          <cell r="M32">
            <v>-3.66069547</v>
          </cell>
          <cell r="N32">
            <v>-0.50234176</v>
          </cell>
          <cell r="P32">
            <v>0.07584750000000007</v>
          </cell>
          <cell r="Q32">
            <v>0.0025941900000000517</v>
          </cell>
          <cell r="S32">
            <v>-2.00637086</v>
          </cell>
          <cell r="T32">
            <v>3.6532566200000005</v>
          </cell>
          <cell r="V32">
            <v>-1.3972070700000048</v>
          </cell>
          <cell r="W32">
            <v>-0.6110616699999998</v>
          </cell>
          <cell r="X32">
            <v>-4.591912530000004</v>
          </cell>
          <cell r="Y32">
            <v>-16.2650341</v>
          </cell>
        </row>
        <row r="33">
          <cell r="D33">
            <v>-1369</v>
          </cell>
          <cell r="E33">
            <v>-36</v>
          </cell>
          <cell r="G33">
            <v>-97</v>
          </cell>
          <cell r="H33">
            <v>-3</v>
          </cell>
          <cell r="J33">
            <v>-19</v>
          </cell>
          <cell r="K33">
            <v>-7</v>
          </cell>
          <cell r="M33">
            <v>-101</v>
          </cell>
          <cell r="N33">
            <v>0</v>
          </cell>
          <cell r="P33">
            <v>-110</v>
          </cell>
          <cell r="Q33">
            <v>-41</v>
          </cell>
          <cell r="S33">
            <v>-14</v>
          </cell>
          <cell r="T33">
            <v>8</v>
          </cell>
          <cell r="V33">
            <v>14</v>
          </cell>
          <cell r="W33">
            <v>1</v>
          </cell>
          <cell r="X33">
            <v>-1696</v>
          </cell>
          <cell r="Y33">
            <v>-78</v>
          </cell>
        </row>
        <row r="34">
          <cell r="D34">
            <v>-5019</v>
          </cell>
          <cell r="E34">
            <v>1532</v>
          </cell>
          <cell r="G34">
            <v>-563</v>
          </cell>
          <cell r="H34">
            <v>-70</v>
          </cell>
          <cell r="J34">
            <v>427</v>
          </cell>
          <cell r="K34">
            <v>-40</v>
          </cell>
          <cell r="M34">
            <v>-309</v>
          </cell>
          <cell r="N34">
            <v>351</v>
          </cell>
          <cell r="P34">
            <v>-379</v>
          </cell>
          <cell r="Q34">
            <v>52</v>
          </cell>
          <cell r="S34">
            <v>-91</v>
          </cell>
          <cell r="T34">
            <v>-161</v>
          </cell>
          <cell r="V34">
            <v>77</v>
          </cell>
          <cell r="W34">
            <v>-27</v>
          </cell>
          <cell r="X34">
            <v>-5857</v>
          </cell>
          <cell r="Y34">
            <v>1637</v>
          </cell>
        </row>
        <row r="36">
          <cell r="X36">
            <v>-226</v>
          </cell>
          <cell r="Y36">
            <v>113</v>
          </cell>
        </row>
        <row r="37">
          <cell r="X37">
            <v>2</v>
          </cell>
          <cell r="Y37">
            <v>62</v>
          </cell>
        </row>
        <row r="38">
          <cell r="X38">
            <v>70</v>
          </cell>
          <cell r="Y38">
            <v>52</v>
          </cell>
        </row>
        <row r="39">
          <cell r="X39">
            <v>-309</v>
          </cell>
          <cell r="Y39">
            <v>-316</v>
          </cell>
        </row>
        <row r="40">
          <cell r="X40">
            <v>-816</v>
          </cell>
          <cell r="Y40">
            <v>260</v>
          </cell>
        </row>
        <row r="41">
          <cell r="X41">
            <v>-1279</v>
          </cell>
          <cell r="Y41">
            <v>171</v>
          </cell>
        </row>
        <row r="43">
          <cell r="X43">
            <v>-6912</v>
          </cell>
          <cell r="Y43">
            <v>1633</v>
          </cell>
        </row>
        <row r="45">
          <cell r="X45">
            <v>16</v>
          </cell>
          <cell r="Y45">
            <v>-23</v>
          </cell>
        </row>
        <row r="46">
          <cell r="X46">
            <v>1312</v>
          </cell>
          <cell r="Y46">
            <v>-572</v>
          </cell>
        </row>
        <row r="47">
          <cell r="X47">
            <v>0</v>
          </cell>
          <cell r="Y47">
            <v>0</v>
          </cell>
        </row>
        <row r="48">
          <cell r="X48">
            <v>-5584</v>
          </cell>
          <cell r="Y48">
            <v>1038</v>
          </cell>
        </row>
      </sheetData>
      <sheetData sheetId="6">
        <row r="7">
          <cell r="D7">
            <v>6167</v>
          </cell>
          <cell r="E7">
            <v>24111</v>
          </cell>
          <cell r="G7">
            <v>589</v>
          </cell>
          <cell r="H7">
            <v>2321</v>
          </cell>
          <cell r="J7">
            <v>2733</v>
          </cell>
          <cell r="K7">
            <v>2437</v>
          </cell>
          <cell r="M7">
            <v>2724</v>
          </cell>
          <cell r="N7">
            <v>4378</v>
          </cell>
          <cell r="P7">
            <v>1064</v>
          </cell>
          <cell r="Q7">
            <v>2623</v>
          </cell>
          <cell r="S7">
            <v>312</v>
          </cell>
          <cell r="T7">
            <v>554</v>
          </cell>
          <cell r="V7">
            <v>0</v>
          </cell>
          <cell r="W7">
            <v>0</v>
          </cell>
          <cell r="X7">
            <v>13589</v>
          </cell>
          <cell r="Y7">
            <v>36424</v>
          </cell>
        </row>
        <row r="8">
          <cell r="D8">
            <v>5488</v>
          </cell>
          <cell r="E8">
            <v>23055</v>
          </cell>
          <cell r="G8">
            <v>579</v>
          </cell>
          <cell r="H8">
            <v>2307</v>
          </cell>
          <cell r="J8">
            <v>2596</v>
          </cell>
          <cell r="K8">
            <v>2318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V8">
            <v>415</v>
          </cell>
          <cell r="W8">
            <v>456</v>
          </cell>
          <cell r="X8">
            <v>9078</v>
          </cell>
          <cell r="Y8">
            <v>28136</v>
          </cell>
        </row>
        <row r="9">
          <cell r="D9">
            <v>455</v>
          </cell>
          <cell r="E9">
            <v>967</v>
          </cell>
          <cell r="G9">
            <v>9</v>
          </cell>
          <cell r="H9">
            <v>-10</v>
          </cell>
          <cell r="J9">
            <v>24</v>
          </cell>
          <cell r="K9">
            <v>41</v>
          </cell>
          <cell r="M9">
            <v>1023</v>
          </cell>
          <cell r="N9">
            <v>2194</v>
          </cell>
          <cell r="P9">
            <v>241</v>
          </cell>
          <cell r="Q9">
            <v>737</v>
          </cell>
          <cell r="S9">
            <v>158</v>
          </cell>
          <cell r="T9">
            <v>239</v>
          </cell>
          <cell r="V9">
            <v>-1910</v>
          </cell>
          <cell r="W9">
            <v>-4168</v>
          </cell>
          <cell r="X9">
            <v>0</v>
          </cell>
          <cell r="Y9">
            <v>0</v>
          </cell>
        </row>
        <row r="10">
          <cell r="D10">
            <v>6622</v>
          </cell>
          <cell r="E10">
            <v>25078</v>
          </cell>
          <cell r="G10">
            <v>598</v>
          </cell>
          <cell r="H10">
            <v>2311</v>
          </cell>
          <cell r="J10">
            <v>2757</v>
          </cell>
          <cell r="K10">
            <v>2478</v>
          </cell>
          <cell r="M10">
            <v>3747</v>
          </cell>
          <cell r="N10">
            <v>6572</v>
          </cell>
          <cell r="P10">
            <v>1305</v>
          </cell>
          <cell r="Q10">
            <v>3360</v>
          </cell>
          <cell r="S10">
            <v>470</v>
          </cell>
          <cell r="T10">
            <v>793</v>
          </cell>
          <cell r="V10">
            <v>-1910</v>
          </cell>
          <cell r="W10">
            <v>-4168</v>
          </cell>
          <cell r="X10">
            <v>13589</v>
          </cell>
          <cell r="Y10">
            <v>36424</v>
          </cell>
        </row>
        <row r="12">
          <cell r="D12">
            <v>994</v>
          </cell>
          <cell r="E12">
            <v>1013.611755740003</v>
          </cell>
          <cell r="G12">
            <v>147</v>
          </cell>
          <cell r="H12">
            <v>176</v>
          </cell>
          <cell r="J12">
            <v>69</v>
          </cell>
          <cell r="K12">
            <v>103</v>
          </cell>
          <cell r="M12">
            <v>437</v>
          </cell>
          <cell r="N12">
            <v>256</v>
          </cell>
          <cell r="P12">
            <v>143</v>
          </cell>
          <cell r="Q12">
            <v>95</v>
          </cell>
          <cell r="S12">
            <v>1571</v>
          </cell>
          <cell r="T12">
            <v>1939</v>
          </cell>
          <cell r="V12">
            <v>-1356</v>
          </cell>
          <cell r="W12">
            <v>-1067.611755740003</v>
          </cell>
          <cell r="X12">
            <v>2005</v>
          </cell>
          <cell r="Y12">
            <v>2515</v>
          </cell>
        </row>
        <row r="13">
          <cell r="D13">
            <v>202</v>
          </cell>
          <cell r="E13">
            <v>157</v>
          </cell>
          <cell r="G13">
            <v>26</v>
          </cell>
          <cell r="H13">
            <v>32</v>
          </cell>
          <cell r="J13">
            <v>11</v>
          </cell>
          <cell r="K13">
            <v>39</v>
          </cell>
          <cell r="M13">
            <v>71</v>
          </cell>
          <cell r="N13">
            <v>53</v>
          </cell>
          <cell r="P13">
            <v>21</v>
          </cell>
          <cell r="Q13">
            <v>34</v>
          </cell>
          <cell r="S13">
            <v>37</v>
          </cell>
          <cell r="T13">
            <v>29</v>
          </cell>
          <cell r="V13">
            <v>-30</v>
          </cell>
          <cell r="W13">
            <v>-23</v>
          </cell>
          <cell r="X13">
            <v>338</v>
          </cell>
          <cell r="Y13">
            <v>321</v>
          </cell>
        </row>
        <row r="14">
          <cell r="D14">
            <v>7616</v>
          </cell>
          <cell r="E14">
            <v>26091.611755740003</v>
          </cell>
          <cell r="G14">
            <v>745</v>
          </cell>
          <cell r="H14">
            <v>2487</v>
          </cell>
          <cell r="J14">
            <v>2826</v>
          </cell>
          <cell r="K14">
            <v>2581</v>
          </cell>
          <cell r="M14">
            <v>4184</v>
          </cell>
          <cell r="N14">
            <v>6828</v>
          </cell>
          <cell r="P14">
            <v>1448</v>
          </cell>
          <cell r="Q14">
            <v>3455</v>
          </cell>
          <cell r="S14">
            <v>2041</v>
          </cell>
          <cell r="T14">
            <v>2732</v>
          </cell>
          <cell r="V14">
            <v>-3266</v>
          </cell>
          <cell r="W14">
            <v>-5235.611755740003</v>
          </cell>
          <cell r="X14">
            <v>15594</v>
          </cell>
          <cell r="Y14">
            <v>38939</v>
          </cell>
        </row>
        <row r="15">
          <cell r="D15">
            <v>306.91751507</v>
          </cell>
          <cell r="E15">
            <v>412.12289053999996</v>
          </cell>
          <cell r="G15">
            <v>79.93279023999999</v>
          </cell>
          <cell r="H15">
            <v>74.11983529</v>
          </cell>
          <cell r="J15">
            <v>17.24535845</v>
          </cell>
          <cell r="K15">
            <v>29.50316139</v>
          </cell>
          <cell r="M15">
            <v>42.54899501</v>
          </cell>
          <cell r="N15">
            <v>44.797308720000004</v>
          </cell>
          <cell r="P15">
            <v>16.68546232</v>
          </cell>
          <cell r="Q15">
            <v>9.04832156</v>
          </cell>
          <cell r="S15">
            <v>525.1453208</v>
          </cell>
          <cell r="T15">
            <v>602.08575814</v>
          </cell>
          <cell r="V15">
            <v>-338.60716319999995</v>
          </cell>
          <cell r="W15">
            <v>-402.17968828000005</v>
          </cell>
          <cell r="X15">
            <v>649.86827869</v>
          </cell>
          <cell r="Y15">
            <v>769.4975873599999</v>
          </cell>
        </row>
        <row r="17">
          <cell r="D17">
            <v>-5101</v>
          </cell>
          <cell r="E17">
            <v>-13843</v>
          </cell>
          <cell r="G17">
            <v>-699</v>
          </cell>
          <cell r="H17">
            <v>-1861</v>
          </cell>
          <cell r="J17">
            <v>-1300</v>
          </cell>
          <cell r="K17">
            <v>-1778</v>
          </cell>
          <cell r="M17">
            <v>-2372</v>
          </cell>
          <cell r="N17">
            <v>-3902</v>
          </cell>
          <cell r="P17">
            <v>-545</v>
          </cell>
          <cell r="Q17">
            <v>-1441</v>
          </cell>
          <cell r="S17">
            <v>-203</v>
          </cell>
          <cell r="T17">
            <v>-287</v>
          </cell>
          <cell r="V17">
            <v>1767</v>
          </cell>
          <cell r="W17">
            <v>3285</v>
          </cell>
          <cell r="X17">
            <v>-8453</v>
          </cell>
          <cell r="Y17">
            <v>-19827</v>
          </cell>
        </row>
        <row r="18">
          <cell r="D18">
            <v>-1570</v>
          </cell>
          <cell r="E18">
            <v>-5847</v>
          </cell>
          <cell r="G18">
            <v>-129</v>
          </cell>
          <cell r="H18">
            <v>-532</v>
          </cell>
          <cell r="J18">
            <v>-174</v>
          </cell>
          <cell r="K18">
            <v>-337</v>
          </cell>
          <cell r="X18">
            <v>-1875</v>
          </cell>
          <cell r="Y18">
            <v>-6715</v>
          </cell>
        </row>
        <row r="19">
          <cell r="D19">
            <v>-1316</v>
          </cell>
          <cell r="E19">
            <v>-3613</v>
          </cell>
          <cell r="G19">
            <v>-234</v>
          </cell>
          <cell r="H19">
            <v>-625</v>
          </cell>
          <cell r="J19">
            <v>-250</v>
          </cell>
          <cell r="K19">
            <v>-297</v>
          </cell>
          <cell r="X19">
            <v>-1796</v>
          </cell>
          <cell r="Y19">
            <v>-4523</v>
          </cell>
        </row>
        <row r="20">
          <cell r="D20">
            <v>-143.22186556999998</v>
          </cell>
          <cell r="E20">
            <v>-345.59496673999996</v>
          </cell>
          <cell r="G20">
            <v>-102.44650911999999</v>
          </cell>
          <cell r="H20">
            <v>-376.27068898</v>
          </cell>
          <cell r="J20">
            <v>-660.19688155</v>
          </cell>
          <cell r="K20">
            <v>-896.3205735000001</v>
          </cell>
          <cell r="X20">
            <v>-468.83809465</v>
          </cell>
          <cell r="Y20">
            <v>-814.19106141</v>
          </cell>
        </row>
        <row r="21">
          <cell r="D21">
            <v>-2071.77813443</v>
          </cell>
          <cell r="E21">
            <v>-4037.40503326</v>
          </cell>
          <cell r="G21">
            <v>-233.55349088000003</v>
          </cell>
          <cell r="H21">
            <v>-327.72931102</v>
          </cell>
          <cell r="J21">
            <v>-215.80311845000006</v>
          </cell>
          <cell r="K21">
            <v>-247.67942649999986</v>
          </cell>
          <cell r="X21">
            <v>-4313.16190535</v>
          </cell>
          <cell r="Y21">
            <v>-7774.80893859</v>
          </cell>
        </row>
        <row r="22">
          <cell r="D22">
            <v>-3340</v>
          </cell>
          <cell r="E22">
            <v>-4801</v>
          </cell>
          <cell r="G22">
            <v>-176</v>
          </cell>
          <cell r="H22">
            <v>-259</v>
          </cell>
          <cell r="J22">
            <v>-377</v>
          </cell>
          <cell r="K22">
            <v>-406</v>
          </cell>
          <cell r="M22">
            <v>-1113</v>
          </cell>
          <cell r="N22">
            <v>-1448</v>
          </cell>
          <cell r="P22">
            <v>-742</v>
          </cell>
          <cell r="Q22">
            <v>-1290</v>
          </cell>
          <cell r="S22">
            <v>-660</v>
          </cell>
          <cell r="T22">
            <v>-913</v>
          </cell>
          <cell r="V22">
            <v>3</v>
          </cell>
          <cell r="W22">
            <v>6</v>
          </cell>
          <cell r="X22">
            <v>-6405</v>
          </cell>
          <cell r="Y22">
            <v>-9111</v>
          </cell>
        </row>
        <row r="23">
          <cell r="D23">
            <v>-1814</v>
          </cell>
          <cell r="E23">
            <v>-1927</v>
          </cell>
          <cell r="G23">
            <v>-199</v>
          </cell>
          <cell r="H23">
            <v>-233</v>
          </cell>
          <cell r="J23">
            <v>-178</v>
          </cell>
          <cell r="K23">
            <v>-160</v>
          </cell>
          <cell r="M23">
            <v>-197</v>
          </cell>
          <cell r="N23">
            <v>-191</v>
          </cell>
          <cell r="P23">
            <v>-117</v>
          </cell>
          <cell r="Q23">
            <v>-119</v>
          </cell>
          <cell r="S23">
            <v>-124</v>
          </cell>
          <cell r="T23">
            <v>-107</v>
          </cell>
          <cell r="V23">
            <v>68</v>
          </cell>
          <cell r="W23">
            <v>45</v>
          </cell>
          <cell r="X23">
            <v>-2561</v>
          </cell>
          <cell r="Y23">
            <v>-2692</v>
          </cell>
        </row>
        <row r="24">
          <cell r="D24">
            <v>-2003</v>
          </cell>
          <cell r="E24">
            <v>-3790.611755740003</v>
          </cell>
          <cell r="G24">
            <v>-272</v>
          </cell>
          <cell r="H24">
            <v>-280</v>
          </cell>
          <cell r="J24">
            <v>-227</v>
          </cell>
          <cell r="K24">
            <v>-277</v>
          </cell>
          <cell r="M24">
            <v>-820</v>
          </cell>
          <cell r="N24">
            <v>-884</v>
          </cell>
          <cell r="P24">
            <v>-294</v>
          </cell>
          <cell r="Q24">
            <v>-505</v>
          </cell>
          <cell r="S24">
            <v>-1374</v>
          </cell>
          <cell r="T24">
            <v>-1664</v>
          </cell>
          <cell r="V24">
            <v>1563</v>
          </cell>
          <cell r="W24">
            <v>1906.611755740003</v>
          </cell>
          <cell r="X24">
            <v>-3427</v>
          </cell>
          <cell r="Y24">
            <v>-5494</v>
          </cell>
        </row>
        <row r="25">
          <cell r="D25">
            <v>-239.64916288</v>
          </cell>
          <cell r="E25">
            <v>-316.41156295999997</v>
          </cell>
          <cell r="G25">
            <v>-52.02504748</v>
          </cell>
          <cell r="H25">
            <v>-28.91655229</v>
          </cell>
          <cell r="J25">
            <v>-39.07447792</v>
          </cell>
          <cell r="K25">
            <v>-42.73803279</v>
          </cell>
          <cell r="M25">
            <v>-95.57412377</v>
          </cell>
          <cell r="N25">
            <v>-64.30741096</v>
          </cell>
          <cell r="P25">
            <v>-16.376150369999998</v>
          </cell>
          <cell r="Q25">
            <v>-9.23938133</v>
          </cell>
          <cell r="S25">
            <v>-492.29005779</v>
          </cell>
          <cell r="T25">
            <v>-595.8445663900001</v>
          </cell>
          <cell r="V25">
            <v>338.86495491000005</v>
          </cell>
          <cell r="W25">
            <v>409.73241392000006</v>
          </cell>
          <cell r="X25">
            <v>-596.1240653</v>
          </cell>
          <cell r="Y25">
            <v>-647.7250928</v>
          </cell>
        </row>
        <row r="26">
          <cell r="D26">
            <v>-12258</v>
          </cell>
          <cell r="E26">
            <v>-24361.611755740003</v>
          </cell>
          <cell r="G26">
            <v>-1346</v>
          </cell>
          <cell r="H26">
            <v>-2633</v>
          </cell>
          <cell r="J26">
            <v>-2082</v>
          </cell>
          <cell r="K26">
            <v>-2621</v>
          </cell>
          <cell r="M26">
            <v>-4502</v>
          </cell>
          <cell r="N26">
            <v>-6425</v>
          </cell>
          <cell r="P26">
            <v>-1698</v>
          </cell>
          <cell r="Q26">
            <v>-3355</v>
          </cell>
          <cell r="S26">
            <v>-2361</v>
          </cell>
          <cell r="T26">
            <v>-2971</v>
          </cell>
          <cell r="V26">
            <v>3401</v>
          </cell>
          <cell r="W26">
            <v>5242.611755740003</v>
          </cell>
          <cell r="X26">
            <v>-20846</v>
          </cell>
          <cell r="Y26">
            <v>-37124</v>
          </cell>
        </row>
        <row r="27">
          <cell r="D27">
            <v>-32</v>
          </cell>
          <cell r="E27">
            <v>46</v>
          </cell>
          <cell r="G27">
            <v>-102</v>
          </cell>
          <cell r="H27">
            <v>24</v>
          </cell>
          <cell r="J27">
            <v>28</v>
          </cell>
          <cell r="K27">
            <v>41</v>
          </cell>
          <cell r="M27">
            <v>-65</v>
          </cell>
          <cell r="N27">
            <v>60</v>
          </cell>
          <cell r="P27">
            <v>-34</v>
          </cell>
          <cell r="Q27">
            <v>28</v>
          </cell>
          <cell r="S27">
            <v>6</v>
          </cell>
          <cell r="T27">
            <v>12</v>
          </cell>
          <cell r="V27">
            <v>0</v>
          </cell>
          <cell r="W27">
            <v>0</v>
          </cell>
          <cell r="X27">
            <v>-199</v>
          </cell>
          <cell r="Y27">
            <v>211</v>
          </cell>
        </row>
        <row r="29">
          <cell r="D29">
            <v>-4674</v>
          </cell>
          <cell r="E29">
            <v>1776</v>
          </cell>
          <cell r="G29">
            <v>-703</v>
          </cell>
          <cell r="H29">
            <v>-122</v>
          </cell>
          <cell r="J29">
            <v>772</v>
          </cell>
          <cell r="K29">
            <v>1</v>
          </cell>
          <cell r="M29">
            <v>-383</v>
          </cell>
          <cell r="N29">
            <v>463</v>
          </cell>
          <cell r="P29">
            <v>-284</v>
          </cell>
          <cell r="Q29">
            <v>128</v>
          </cell>
          <cell r="S29">
            <v>-314</v>
          </cell>
          <cell r="T29">
            <v>-227</v>
          </cell>
          <cell r="V29">
            <v>135</v>
          </cell>
          <cell r="W29">
            <v>7</v>
          </cell>
          <cell r="X29">
            <v>-5451</v>
          </cell>
          <cell r="Y29">
            <v>2026</v>
          </cell>
        </row>
        <row r="30">
          <cell r="D30">
            <v>-1398.3921125900001</v>
          </cell>
          <cell r="E30">
            <v>-26.165866070000003</v>
          </cell>
          <cell r="G30">
            <v>-96.98918953</v>
          </cell>
          <cell r="H30">
            <v>-0.11005981999999959</v>
          </cell>
          <cell r="J30">
            <v>-55.46577234</v>
          </cell>
          <cell r="K30">
            <v>-38.198689449999996</v>
          </cell>
          <cell r="M30">
            <v>-107.63094185</v>
          </cell>
          <cell r="N30">
            <v>11.4816328</v>
          </cell>
          <cell r="P30">
            <v>-201.00216908</v>
          </cell>
          <cell r="Q30">
            <v>-42.80243014</v>
          </cell>
          <cell r="S30">
            <v>-42.66732983</v>
          </cell>
          <cell r="T30">
            <v>7.18508331</v>
          </cell>
          <cell r="V30">
            <v>32.0159647400001</v>
          </cell>
          <cell r="W30">
            <v>-50.36640348999998</v>
          </cell>
        </row>
        <row r="31">
          <cell r="D31">
            <v>-27.06066281</v>
          </cell>
          <cell r="E31">
            <v>-3.0252479900000004</v>
          </cell>
          <cell r="G31">
            <v>0</v>
          </cell>
          <cell r="H31">
            <v>0</v>
          </cell>
          <cell r="J31">
            <v>0.43496414</v>
          </cell>
          <cell r="K31">
            <v>-0.5134736599999999</v>
          </cell>
          <cell r="M31">
            <v>-3.27332706</v>
          </cell>
          <cell r="N31">
            <v>-1.73376628</v>
          </cell>
          <cell r="P31">
            <v>0.97587346</v>
          </cell>
          <cell r="Q31">
            <v>-0.6404455600000001</v>
          </cell>
          <cell r="S31">
            <v>-1.9741967</v>
          </cell>
          <cell r="T31">
            <v>-4.40373752</v>
          </cell>
          <cell r="V31">
            <v>0</v>
          </cell>
          <cell r="W31">
            <v>0</v>
          </cell>
          <cell r="X31">
            <v>-30.89734897</v>
          </cell>
          <cell r="Y31">
            <v>-10.31667101</v>
          </cell>
        </row>
        <row r="32">
          <cell r="D32">
            <v>0.45277540000000016</v>
          </cell>
          <cell r="E32">
            <v>-22.80888594</v>
          </cell>
          <cell r="G32">
            <v>-2.0108104700000005</v>
          </cell>
          <cell r="H32">
            <v>-3.8899401800000004</v>
          </cell>
          <cell r="J32">
            <v>0.030808200000000063</v>
          </cell>
          <cell r="K32">
            <v>4.7121631100000005</v>
          </cell>
          <cell r="M32">
            <v>-14.095731090000001</v>
          </cell>
          <cell r="N32">
            <v>-0.7478665199999999</v>
          </cell>
          <cell r="P32">
            <v>53.02629562</v>
          </cell>
          <cell r="Q32">
            <v>13.4428757</v>
          </cell>
          <cell r="S32">
            <v>-4.35847347</v>
          </cell>
          <cell r="T32">
            <v>3.21865421</v>
          </cell>
          <cell r="V32">
            <v>-34.01596474</v>
          </cell>
          <cell r="W32">
            <v>-13.633596510000004</v>
          </cell>
          <cell r="X32">
            <v>-0.9711005500000027</v>
          </cell>
          <cell r="Y32">
            <v>-19.70659613</v>
          </cell>
        </row>
        <row r="33">
          <cell r="D33">
            <v>-1425</v>
          </cell>
          <cell r="E33">
            <v>-52</v>
          </cell>
          <cell r="G33">
            <v>-99</v>
          </cell>
          <cell r="H33">
            <v>-4</v>
          </cell>
          <cell r="J33">
            <v>-55</v>
          </cell>
          <cell r="K33">
            <v>-34</v>
          </cell>
          <cell r="M33">
            <v>-125</v>
          </cell>
          <cell r="N33">
            <v>9</v>
          </cell>
          <cell r="P33">
            <v>-147</v>
          </cell>
          <cell r="Q33">
            <v>-30</v>
          </cell>
          <cell r="S33">
            <v>-49</v>
          </cell>
          <cell r="T33">
            <v>6</v>
          </cell>
          <cell r="V33">
            <v>-2</v>
          </cell>
          <cell r="W33">
            <v>-64</v>
          </cell>
          <cell r="X33">
            <v>-1902</v>
          </cell>
          <cell r="Y33">
            <v>-169</v>
          </cell>
        </row>
        <row r="34">
          <cell r="D34">
            <v>-6099</v>
          </cell>
          <cell r="E34">
            <v>1724</v>
          </cell>
          <cell r="G34">
            <v>-802</v>
          </cell>
          <cell r="H34">
            <v>-126</v>
          </cell>
          <cell r="J34">
            <v>717</v>
          </cell>
          <cell r="K34">
            <v>-33</v>
          </cell>
          <cell r="M34">
            <v>-508</v>
          </cell>
          <cell r="N34">
            <v>472</v>
          </cell>
          <cell r="P34">
            <v>-431</v>
          </cell>
          <cell r="Q34">
            <v>98</v>
          </cell>
          <cell r="S34">
            <v>-363</v>
          </cell>
          <cell r="T34">
            <v>-221</v>
          </cell>
          <cell r="V34">
            <v>133</v>
          </cell>
          <cell r="W34">
            <v>-57</v>
          </cell>
          <cell r="X34">
            <v>-7353</v>
          </cell>
          <cell r="Y34">
            <v>1857</v>
          </cell>
        </row>
        <row r="36">
          <cell r="X36">
            <v>-276</v>
          </cell>
          <cell r="Y36">
            <v>88</v>
          </cell>
        </row>
        <row r="37">
          <cell r="X37">
            <v>12</v>
          </cell>
          <cell r="Y37">
            <v>80</v>
          </cell>
        </row>
        <row r="38">
          <cell r="X38">
            <v>83</v>
          </cell>
          <cell r="Y38">
            <v>79</v>
          </cell>
        </row>
        <row r="39">
          <cell r="X39">
            <v>-417</v>
          </cell>
          <cell r="Y39">
            <v>-394</v>
          </cell>
        </row>
        <row r="40">
          <cell r="X40">
            <v>-944</v>
          </cell>
          <cell r="Y40">
            <v>318</v>
          </cell>
        </row>
        <row r="41">
          <cell r="X41">
            <v>-1542</v>
          </cell>
          <cell r="Y41">
            <v>171</v>
          </cell>
        </row>
        <row r="43">
          <cell r="X43">
            <v>-8631</v>
          </cell>
          <cell r="Y43">
            <v>1860</v>
          </cell>
        </row>
        <row r="45">
          <cell r="X45">
            <v>41</v>
          </cell>
          <cell r="Y45">
            <v>-32</v>
          </cell>
        </row>
        <row r="46">
          <cell r="X46">
            <v>1865</v>
          </cell>
          <cell r="Y46">
            <v>-615</v>
          </cell>
        </row>
        <row r="47">
          <cell r="X47">
            <v>0</v>
          </cell>
          <cell r="Y47">
            <v>0</v>
          </cell>
        </row>
        <row r="48">
          <cell r="X48">
            <v>-6725</v>
          </cell>
          <cell r="Y48">
            <v>1213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 2020"/>
      <sheetName val="Q2 2020"/>
      <sheetName val="H1 2020"/>
      <sheetName val="Q3 2020"/>
      <sheetName val="9M 2020"/>
      <sheetName val="Q4 2020"/>
      <sheetName val="YE 2020"/>
      <sheetName val="Einzug YE 2020"/>
      <sheetName val="External Revenues"/>
      <sheetName val="BExRepositorySheet"/>
      <sheetName val="Adj Ebit"/>
      <sheetName val="EBIT"/>
      <sheetName val="Überleitung"/>
      <sheetName val="GuV total"/>
    </sheetNames>
    <sheetDataSet>
      <sheetData sheetId="7">
        <row r="7">
          <cell r="M7">
            <v>6167</v>
          </cell>
          <cell r="N7">
            <v>24111</v>
          </cell>
          <cell r="P7">
            <v>-0.7442246277632616</v>
          </cell>
          <cell r="Q7">
            <v>589</v>
          </cell>
          <cell r="R7">
            <v>2321</v>
          </cell>
          <cell r="T7">
            <v>-0.7462300732442912</v>
          </cell>
          <cell r="U7">
            <v>2733</v>
          </cell>
          <cell r="V7">
            <v>2437</v>
          </cell>
          <cell r="X7">
            <v>0.12146081247435371</v>
          </cell>
          <cell r="Y7">
            <v>2724</v>
          </cell>
          <cell r="Z7">
            <v>4378</v>
          </cell>
          <cell r="AB7">
            <v>-0.3777980813156693</v>
          </cell>
          <cell r="AC7">
            <v>1064</v>
          </cell>
          <cell r="AD7">
            <v>2623</v>
          </cell>
          <cell r="AF7">
            <v>-0.5943576057948914</v>
          </cell>
          <cell r="AG7">
            <v>312</v>
          </cell>
          <cell r="AH7">
            <v>554</v>
          </cell>
          <cell r="AJ7">
            <v>-0.4368231046931408</v>
          </cell>
          <cell r="AK7">
            <v>0</v>
          </cell>
          <cell r="AL7">
            <v>0</v>
          </cell>
          <cell r="AM7">
            <v>13589</v>
          </cell>
          <cell r="AN7">
            <v>36424</v>
          </cell>
          <cell r="AP7">
            <v>-0.6269218097957391</v>
          </cell>
        </row>
        <row r="8">
          <cell r="M8">
            <v>5488</v>
          </cell>
          <cell r="N8">
            <v>23055</v>
          </cell>
          <cell r="P8">
            <v>-0.7619605291693776</v>
          </cell>
          <cell r="Q8">
            <v>579</v>
          </cell>
          <cell r="R8">
            <v>2307</v>
          </cell>
          <cell r="T8">
            <v>-0.7490247074122237</v>
          </cell>
          <cell r="U8">
            <v>2596</v>
          </cell>
          <cell r="V8">
            <v>2318</v>
          </cell>
          <cell r="X8">
            <v>0.11993097497842968</v>
          </cell>
          <cell r="Y8">
            <v>0</v>
          </cell>
          <cell r="Z8">
            <v>0</v>
          </cell>
          <cell r="AB8" t="str">
            <v>-</v>
          </cell>
          <cell r="AC8">
            <v>0</v>
          </cell>
          <cell r="AD8">
            <v>0</v>
          </cell>
          <cell r="AF8" t="str">
            <v>-</v>
          </cell>
          <cell r="AG8">
            <v>0</v>
          </cell>
          <cell r="AH8">
            <v>0</v>
          </cell>
          <cell r="AJ8" t="str">
            <v>-</v>
          </cell>
          <cell r="AK8">
            <v>415</v>
          </cell>
          <cell r="AL8">
            <v>456</v>
          </cell>
          <cell r="AM8">
            <v>9078</v>
          </cell>
          <cell r="AN8">
            <v>28136</v>
          </cell>
          <cell r="AP8">
            <v>-0.6773528575490475</v>
          </cell>
        </row>
        <row r="9">
          <cell r="M9">
            <v>455</v>
          </cell>
          <cell r="N9">
            <v>967</v>
          </cell>
          <cell r="P9">
            <v>-0.5294725956566702</v>
          </cell>
          <cell r="Q9">
            <v>9</v>
          </cell>
          <cell r="R9">
            <v>-10</v>
          </cell>
          <cell r="T9" t="str">
            <v/>
          </cell>
          <cell r="U9">
            <v>24</v>
          </cell>
          <cell r="V9">
            <v>41</v>
          </cell>
          <cell r="X9">
            <v>-0.4146341463414634</v>
          </cell>
          <cell r="Y9">
            <v>1023</v>
          </cell>
          <cell r="Z9">
            <v>2194</v>
          </cell>
          <cell r="AB9">
            <v>-0.5337283500455788</v>
          </cell>
          <cell r="AC9">
            <v>241</v>
          </cell>
          <cell r="AD9">
            <v>737</v>
          </cell>
          <cell r="AF9">
            <v>-0.6729986431478969</v>
          </cell>
          <cell r="AG9">
            <v>158</v>
          </cell>
          <cell r="AH9">
            <v>239</v>
          </cell>
          <cell r="AJ9">
            <v>-0.3389121338912134</v>
          </cell>
          <cell r="AK9">
            <v>-1910</v>
          </cell>
          <cell r="AL9">
            <v>-4168</v>
          </cell>
          <cell r="AM9">
            <v>0</v>
          </cell>
          <cell r="AN9">
            <v>0</v>
          </cell>
          <cell r="AP9" t="str">
            <v>-</v>
          </cell>
        </row>
        <row r="10">
          <cell r="M10">
            <v>6622</v>
          </cell>
          <cell r="N10">
            <v>25078</v>
          </cell>
          <cell r="P10">
            <v>-0.7359438551718638</v>
          </cell>
          <cell r="Q10">
            <v>598</v>
          </cell>
          <cell r="R10">
            <v>2311</v>
          </cell>
          <cell r="T10">
            <v>-0.7412375594980528</v>
          </cell>
          <cell r="U10">
            <v>2757</v>
          </cell>
          <cell r="V10">
            <v>2478</v>
          </cell>
          <cell r="X10">
            <v>0.11259079903147699</v>
          </cell>
          <cell r="Y10">
            <v>3747</v>
          </cell>
          <cell r="Z10">
            <v>6572</v>
          </cell>
          <cell r="AB10">
            <v>-0.42985392574558734</v>
          </cell>
          <cell r="AC10">
            <v>1305</v>
          </cell>
          <cell r="AD10">
            <v>3360</v>
          </cell>
          <cell r="AF10">
            <v>-0.6116071428571429</v>
          </cell>
          <cell r="AG10">
            <v>470</v>
          </cell>
          <cell r="AH10">
            <v>793</v>
          </cell>
          <cell r="AJ10">
            <v>-0.4073139974779319</v>
          </cell>
          <cell r="AK10">
            <v>-1910</v>
          </cell>
          <cell r="AL10">
            <v>-4168</v>
          </cell>
          <cell r="AM10">
            <v>13589</v>
          </cell>
          <cell r="AN10">
            <v>36424</v>
          </cell>
          <cell r="AP10">
            <v>-0.6269218097957391</v>
          </cell>
        </row>
        <row r="12">
          <cell r="M12">
            <v>994</v>
          </cell>
          <cell r="N12">
            <v>1013.611755740003</v>
          </cell>
          <cell r="P12">
            <v>-0.019348390178925187</v>
          </cell>
          <cell r="Q12">
            <v>147</v>
          </cell>
          <cell r="R12">
            <v>176</v>
          </cell>
          <cell r="T12">
            <v>-0.16477272727272727</v>
          </cell>
          <cell r="U12">
            <v>69</v>
          </cell>
          <cell r="V12">
            <v>103</v>
          </cell>
          <cell r="X12">
            <v>-0.3300970873786408</v>
          </cell>
          <cell r="Y12">
            <v>437</v>
          </cell>
          <cell r="Z12">
            <v>256</v>
          </cell>
          <cell r="AB12">
            <v>0.70703125</v>
          </cell>
          <cell r="AC12">
            <v>143</v>
          </cell>
          <cell r="AD12">
            <v>95</v>
          </cell>
          <cell r="AF12">
            <v>0.5052631578947369</v>
          </cell>
          <cell r="AG12">
            <v>1571</v>
          </cell>
          <cell r="AH12">
            <v>1939</v>
          </cell>
          <cell r="AJ12">
            <v>-0.18978855079938112</v>
          </cell>
          <cell r="AK12">
            <v>-1356</v>
          </cell>
          <cell r="AL12">
            <v>-1067.611755740003</v>
          </cell>
          <cell r="AM12">
            <v>2005</v>
          </cell>
          <cell r="AN12">
            <v>2515</v>
          </cell>
          <cell r="AP12">
            <v>-0.20278330019880716</v>
          </cell>
        </row>
        <row r="13">
          <cell r="M13">
            <v>202</v>
          </cell>
          <cell r="N13">
            <v>157</v>
          </cell>
          <cell r="P13">
            <v>0.28662420382165604</v>
          </cell>
          <cell r="Q13">
            <v>26</v>
          </cell>
          <cell r="R13">
            <v>32</v>
          </cell>
          <cell r="T13">
            <v>-0.1875</v>
          </cell>
          <cell r="U13">
            <v>11</v>
          </cell>
          <cell r="V13">
            <v>39</v>
          </cell>
          <cell r="X13">
            <v>-0.717948717948718</v>
          </cell>
          <cell r="Y13">
            <v>71</v>
          </cell>
          <cell r="Z13">
            <v>53</v>
          </cell>
          <cell r="AB13">
            <v>0.33962264150943394</v>
          </cell>
          <cell r="AC13">
            <v>21</v>
          </cell>
          <cell r="AD13">
            <v>34</v>
          </cell>
          <cell r="AF13">
            <v>-0.38235294117647056</v>
          </cell>
          <cell r="AG13">
            <v>37</v>
          </cell>
          <cell r="AH13">
            <v>29</v>
          </cell>
          <cell r="AJ13">
            <v>0.27586206896551724</v>
          </cell>
          <cell r="AK13">
            <v>-30</v>
          </cell>
          <cell r="AL13">
            <v>-23</v>
          </cell>
          <cell r="AM13">
            <v>338</v>
          </cell>
          <cell r="AN13">
            <v>321</v>
          </cell>
          <cell r="AP13">
            <v>0.0529595015576324</v>
          </cell>
        </row>
        <row r="14">
          <cell r="M14">
            <v>7616</v>
          </cell>
          <cell r="N14">
            <v>26091.611755740003</v>
          </cell>
          <cell r="P14">
            <v>-0.7081054221066078</v>
          </cell>
          <cell r="Q14">
            <v>745</v>
          </cell>
          <cell r="R14">
            <v>2487</v>
          </cell>
          <cell r="T14">
            <v>-0.7004422999597909</v>
          </cell>
          <cell r="U14">
            <v>2826</v>
          </cell>
          <cell r="V14">
            <v>2581</v>
          </cell>
          <cell r="X14">
            <v>0.09492444788841534</v>
          </cell>
          <cell r="Y14">
            <v>4184</v>
          </cell>
          <cell r="Z14">
            <v>6828</v>
          </cell>
          <cell r="AB14">
            <v>-0.3872290568248389</v>
          </cell>
          <cell r="AC14">
            <v>1448</v>
          </cell>
          <cell r="AD14">
            <v>3455</v>
          </cell>
          <cell r="AF14">
            <v>-0.5808972503617945</v>
          </cell>
          <cell r="AG14">
            <v>2041</v>
          </cell>
          <cell r="AH14">
            <v>2732</v>
          </cell>
          <cell r="AJ14">
            <v>-0.2529282576866764</v>
          </cell>
          <cell r="AK14">
            <v>-3266</v>
          </cell>
          <cell r="AL14">
            <v>-5235.611755740003</v>
          </cell>
          <cell r="AM14">
            <v>15594</v>
          </cell>
          <cell r="AN14">
            <v>38939</v>
          </cell>
          <cell r="AP14">
            <v>-0.5995274660366214</v>
          </cell>
        </row>
        <row r="15">
          <cell r="M15">
            <v>306.91751507</v>
          </cell>
          <cell r="N15">
            <v>412.12289053999996</v>
          </cell>
          <cell r="P15">
            <v>-0.25527670965364374</v>
          </cell>
          <cell r="Q15">
            <v>79.93279023999999</v>
          </cell>
          <cell r="R15">
            <v>74.11983529</v>
          </cell>
          <cell r="T15">
            <v>0.07842644181893178</v>
          </cell>
          <cell r="U15">
            <v>17.24535845</v>
          </cell>
          <cell r="V15">
            <v>29.50316139</v>
          </cell>
          <cell r="X15">
            <v>-0.4154742191172347</v>
          </cell>
          <cell r="Y15">
            <v>42.54899501</v>
          </cell>
          <cell r="Z15">
            <v>44.797308720000004</v>
          </cell>
          <cell r="AB15">
            <v>-0.05018858887378279</v>
          </cell>
          <cell r="AC15">
            <v>16.68546232</v>
          </cell>
          <cell r="AD15">
            <v>9.04832156</v>
          </cell>
          <cell r="AF15">
            <v>0.8440394949889468</v>
          </cell>
          <cell r="AG15">
            <v>525.1453208</v>
          </cell>
          <cell r="AH15">
            <v>602.08575814</v>
          </cell>
          <cell r="AJ15">
            <v>-0.1277898310992924</v>
          </cell>
          <cell r="AK15">
            <v>-338.60716319999995</v>
          </cell>
          <cell r="AL15">
            <v>-402.17968828000005</v>
          </cell>
          <cell r="AM15">
            <v>649.86827869</v>
          </cell>
          <cell r="AN15">
            <v>769.4975873599999</v>
          </cell>
          <cell r="AP15">
            <v>-0.1554641764120734</v>
          </cell>
        </row>
        <row r="17">
          <cell r="M17">
            <v>-5101</v>
          </cell>
          <cell r="N17">
            <v>-13843</v>
          </cell>
          <cell r="P17">
            <v>-0.6315105107274435</v>
          </cell>
          <cell r="Q17">
            <v>-699</v>
          </cell>
          <cell r="R17">
            <v>-1861</v>
          </cell>
          <cell r="T17">
            <v>-0.6243954862976894</v>
          </cell>
          <cell r="U17">
            <v>-1300</v>
          </cell>
          <cell r="V17">
            <v>-1778</v>
          </cell>
          <cell r="X17">
            <v>-0.2688413948256468</v>
          </cell>
          <cell r="Y17">
            <v>-2372</v>
          </cell>
          <cell r="Z17">
            <v>-3902</v>
          </cell>
          <cell r="AB17">
            <v>-0.39210661199384933</v>
          </cell>
          <cell r="AC17">
            <v>-545</v>
          </cell>
          <cell r="AD17">
            <v>-1441</v>
          </cell>
          <cell r="AF17">
            <v>-0.6217904233171409</v>
          </cell>
          <cell r="AG17">
            <v>-203</v>
          </cell>
          <cell r="AH17">
            <v>-287</v>
          </cell>
          <cell r="AJ17">
            <v>-0.2926829268292683</v>
          </cell>
          <cell r="AK17">
            <v>1767</v>
          </cell>
          <cell r="AL17">
            <v>3285</v>
          </cell>
          <cell r="AM17">
            <v>-8453</v>
          </cell>
          <cell r="AN17">
            <v>-19827</v>
          </cell>
          <cell r="AP17">
            <v>-0.5736621778383013</v>
          </cell>
        </row>
        <row r="18">
          <cell r="M18">
            <v>-1570</v>
          </cell>
          <cell r="N18">
            <v>-5847</v>
          </cell>
          <cell r="P18">
            <v>-0.7314862322558577</v>
          </cell>
          <cell r="Q18">
            <v>-129</v>
          </cell>
          <cell r="R18">
            <v>-532</v>
          </cell>
          <cell r="T18">
            <v>-0.7575187969924813</v>
          </cell>
          <cell r="U18">
            <v>-174</v>
          </cell>
          <cell r="V18">
            <v>-337</v>
          </cell>
          <cell r="X18">
            <v>-0.4836795252225519</v>
          </cell>
          <cell r="AM18">
            <v>-1875</v>
          </cell>
          <cell r="AN18">
            <v>-6715</v>
          </cell>
          <cell r="AP18">
            <v>-0.7207743857036486</v>
          </cell>
        </row>
        <row r="19">
          <cell r="M19">
            <v>-1316</v>
          </cell>
          <cell r="N19">
            <v>-3613</v>
          </cell>
          <cell r="P19">
            <v>-0.6357597564350955</v>
          </cell>
          <cell r="Q19">
            <v>-234</v>
          </cell>
          <cell r="R19">
            <v>-625</v>
          </cell>
          <cell r="T19">
            <v>-0.6256</v>
          </cell>
          <cell r="U19">
            <v>-250</v>
          </cell>
          <cell r="V19">
            <v>-297</v>
          </cell>
          <cell r="X19">
            <v>-0.15824915824915825</v>
          </cell>
          <cell r="AM19">
            <v>-1796</v>
          </cell>
          <cell r="AN19">
            <v>-4523</v>
          </cell>
          <cell r="AP19">
            <v>-0.6029184169798806</v>
          </cell>
        </row>
        <row r="20">
          <cell r="M20">
            <v>-143.22186556999998</v>
          </cell>
          <cell r="N20">
            <v>-345.59496673999996</v>
          </cell>
          <cell r="P20">
            <v>-0.585578844156751</v>
          </cell>
          <cell r="Q20">
            <v>-102.44650911999999</v>
          </cell>
          <cell r="R20">
            <v>-376.27068898</v>
          </cell>
          <cell r="T20">
            <v>-0.7277318905766659</v>
          </cell>
          <cell r="U20">
            <v>-660.19688155</v>
          </cell>
          <cell r="V20">
            <v>-896.3205735000001</v>
          </cell>
          <cell r="X20">
            <v>-0.26343665305814845</v>
          </cell>
          <cell r="AM20">
            <v>-468.83809465</v>
          </cell>
          <cell r="AN20">
            <v>-814.19106141</v>
          </cell>
          <cell r="AP20">
            <v>-0.42416698380589507</v>
          </cell>
        </row>
        <row r="21">
          <cell r="M21">
            <v>-2071.77813443</v>
          </cell>
          <cell r="N21">
            <v>-4037.40503326</v>
          </cell>
          <cell r="P21">
            <v>-0.4868540269398871</v>
          </cell>
          <cell r="Q21">
            <v>-233.55349088000003</v>
          </cell>
          <cell r="R21">
            <v>-327.72931102</v>
          </cell>
          <cell r="T21">
            <v>-0.2873585516257129</v>
          </cell>
          <cell r="U21">
            <v>-215.80311845000006</v>
          </cell>
          <cell r="V21">
            <v>-247.67942649999986</v>
          </cell>
          <cell r="X21">
            <v>-0.12869986215831222</v>
          </cell>
          <cell r="AM21">
            <v>-4313.16190535</v>
          </cell>
          <cell r="AN21">
            <v>-7774.80893859</v>
          </cell>
          <cell r="AP21">
            <v>-0.4452388554602587</v>
          </cell>
        </row>
        <row r="22">
          <cell r="M22">
            <v>-3340</v>
          </cell>
          <cell r="N22">
            <v>-4801</v>
          </cell>
          <cell r="P22">
            <v>-0.3043116017496355</v>
          </cell>
          <cell r="Q22">
            <v>-176</v>
          </cell>
          <cell r="R22">
            <v>-259</v>
          </cell>
          <cell r="T22">
            <v>-0.3204633204633205</v>
          </cell>
          <cell r="U22">
            <v>-377</v>
          </cell>
          <cell r="V22">
            <v>-406</v>
          </cell>
          <cell r="X22">
            <v>-0.07142857142857142</v>
          </cell>
          <cell r="Y22">
            <v>-1113</v>
          </cell>
          <cell r="Z22">
            <v>-1448</v>
          </cell>
          <cell r="AB22">
            <v>-0.231353591160221</v>
          </cell>
          <cell r="AC22">
            <v>-742</v>
          </cell>
          <cell r="AD22">
            <v>-1290</v>
          </cell>
          <cell r="AF22">
            <v>-0.4248062015503876</v>
          </cell>
          <cell r="AG22">
            <v>-660</v>
          </cell>
          <cell r="AH22">
            <v>-913</v>
          </cell>
          <cell r="AJ22">
            <v>-0.27710843373493976</v>
          </cell>
          <cell r="AK22">
            <v>3</v>
          </cell>
          <cell r="AL22">
            <v>6</v>
          </cell>
          <cell r="AM22">
            <v>-6405</v>
          </cell>
          <cell r="AN22">
            <v>-9111</v>
          </cell>
          <cell r="AP22">
            <v>-0.2970036219953902</v>
          </cell>
        </row>
        <row r="23">
          <cell r="M23">
            <v>-1814</v>
          </cell>
          <cell r="N23">
            <v>-1927</v>
          </cell>
          <cell r="P23">
            <v>-0.05864037363777893</v>
          </cell>
          <cell r="Q23">
            <v>-199</v>
          </cell>
          <cell r="R23">
            <v>-233</v>
          </cell>
          <cell r="T23">
            <v>-0.1459227467811159</v>
          </cell>
          <cell r="U23">
            <v>-178</v>
          </cell>
          <cell r="V23">
            <v>-160</v>
          </cell>
          <cell r="X23">
            <v>0.1125</v>
          </cell>
          <cell r="Y23">
            <v>-197</v>
          </cell>
          <cell r="Z23">
            <v>-191</v>
          </cell>
          <cell r="AB23">
            <v>0.031413612565445025</v>
          </cell>
          <cell r="AC23">
            <v>-117</v>
          </cell>
          <cell r="AD23">
            <v>-119</v>
          </cell>
          <cell r="AF23">
            <v>-0.01680672268907563</v>
          </cell>
          <cell r="AG23">
            <v>-124</v>
          </cell>
          <cell r="AH23">
            <v>-107</v>
          </cell>
          <cell r="AJ23">
            <v>0.1588785046728972</v>
          </cell>
          <cell r="AK23">
            <v>68</v>
          </cell>
          <cell r="AL23">
            <v>45</v>
          </cell>
          <cell r="AM23">
            <v>-2561</v>
          </cell>
          <cell r="AN23">
            <v>-2692</v>
          </cell>
          <cell r="AP23">
            <v>-0.048662704309063894</v>
          </cell>
        </row>
        <row r="24">
          <cell r="M24">
            <v>-2003</v>
          </cell>
          <cell r="N24">
            <v>-3790.611755740003</v>
          </cell>
          <cell r="P24">
            <v>-0.4715892502135254</v>
          </cell>
          <cell r="Q24">
            <v>-272</v>
          </cell>
          <cell r="R24">
            <v>-280</v>
          </cell>
          <cell r="T24">
            <v>-0.02857142857142857</v>
          </cell>
          <cell r="U24">
            <v>-227</v>
          </cell>
          <cell r="V24">
            <v>-277</v>
          </cell>
          <cell r="X24">
            <v>-0.18050541516245489</v>
          </cell>
          <cell r="Y24">
            <v>-820</v>
          </cell>
          <cell r="Z24">
            <v>-884</v>
          </cell>
          <cell r="AB24">
            <v>-0.07239819004524888</v>
          </cell>
          <cell r="AC24">
            <v>-294</v>
          </cell>
          <cell r="AD24">
            <v>-505</v>
          </cell>
          <cell r="AF24">
            <v>-0.4178217821782178</v>
          </cell>
          <cell r="AG24">
            <v>-1374</v>
          </cell>
          <cell r="AH24">
            <v>-1664</v>
          </cell>
          <cell r="AJ24">
            <v>-0.17427884615384615</v>
          </cell>
          <cell r="AK24">
            <v>1563</v>
          </cell>
          <cell r="AL24">
            <v>1906.611755740003</v>
          </cell>
          <cell r="AM24">
            <v>-3427</v>
          </cell>
          <cell r="AN24">
            <v>-5494</v>
          </cell>
          <cell r="AP24">
            <v>-0.37622861303239896</v>
          </cell>
        </row>
        <row r="25">
          <cell r="M25">
            <v>-239.64916288</v>
          </cell>
          <cell r="N25">
            <v>-316.41156295999997</v>
          </cell>
          <cell r="P25">
            <v>-0.24260301792353933</v>
          </cell>
          <cell r="Q25">
            <v>-52.02504748</v>
          </cell>
          <cell r="R25">
            <v>-28.91655229</v>
          </cell>
          <cell r="T25">
            <v>0.7991442049608191</v>
          </cell>
          <cell r="U25">
            <v>-39.07447792</v>
          </cell>
          <cell r="V25">
            <v>-42.73803279</v>
          </cell>
          <cell r="X25">
            <v>-0.08572118627924331</v>
          </cell>
          <cell r="Y25">
            <v>-95.57412377</v>
          </cell>
          <cell r="Z25">
            <v>-64.30741096</v>
          </cell>
          <cell r="AB25">
            <v>0.48620699143755425</v>
          </cell>
          <cell r="AC25">
            <v>-16.376150369999998</v>
          </cell>
          <cell r="AD25">
            <v>-9.23938133</v>
          </cell>
          <cell r="AF25">
            <v>0.772429320221595</v>
          </cell>
          <cell r="AG25">
            <v>-492.29005779</v>
          </cell>
          <cell r="AH25">
            <v>-595.8445663900001</v>
          </cell>
          <cell r="AJ25">
            <v>-0.17379450017879364</v>
          </cell>
          <cell r="AK25">
            <v>338.86495491000005</v>
          </cell>
          <cell r="AL25">
            <v>409.73241392000006</v>
          </cell>
          <cell r="AM25">
            <v>-596.1240653</v>
          </cell>
          <cell r="AN25">
            <v>-647.7250928</v>
          </cell>
          <cell r="AP25">
            <v>-0.07966501232326503</v>
          </cell>
        </row>
        <row r="26">
          <cell r="M26">
            <v>-12258</v>
          </cell>
          <cell r="N26">
            <v>-24361.611755740003</v>
          </cell>
          <cell r="P26">
            <v>-0.49683132122357176</v>
          </cell>
          <cell r="Q26">
            <v>-1346</v>
          </cell>
          <cell r="R26">
            <v>-2633</v>
          </cell>
          <cell r="T26">
            <v>-0.4887960501329282</v>
          </cell>
          <cell r="U26">
            <v>-2082</v>
          </cell>
          <cell r="V26">
            <v>-2621</v>
          </cell>
          <cell r="X26">
            <v>-0.20564669973292637</v>
          </cell>
          <cell r="Y26">
            <v>-4502</v>
          </cell>
          <cell r="Z26">
            <v>-6425</v>
          </cell>
          <cell r="AB26">
            <v>-0.2992996108949416</v>
          </cell>
          <cell r="AC26">
            <v>-1698</v>
          </cell>
          <cell r="AD26">
            <v>-3355</v>
          </cell>
          <cell r="AF26">
            <v>-0.4938897168405365</v>
          </cell>
          <cell r="AG26">
            <v>-2361</v>
          </cell>
          <cell r="AH26">
            <v>-2971</v>
          </cell>
          <cell r="AJ26">
            <v>-0.20531807472231572</v>
          </cell>
          <cell r="AK26">
            <v>3401</v>
          </cell>
          <cell r="AL26">
            <v>5242.611755740003</v>
          </cell>
          <cell r="AM26">
            <v>-20846</v>
          </cell>
          <cell r="AN26">
            <v>-37124</v>
          </cell>
          <cell r="AP26">
            <v>-0.4384764572783105</v>
          </cell>
        </row>
        <row r="27">
          <cell r="M27">
            <v>-32</v>
          </cell>
          <cell r="N27">
            <v>46</v>
          </cell>
          <cell r="P27" t="str">
            <v/>
          </cell>
          <cell r="Q27">
            <v>-102</v>
          </cell>
          <cell r="R27">
            <v>24</v>
          </cell>
          <cell r="T27" t="str">
            <v/>
          </cell>
          <cell r="U27">
            <v>28</v>
          </cell>
          <cell r="V27">
            <v>41</v>
          </cell>
          <cell r="X27">
            <v>-0.3170731707317073</v>
          </cell>
          <cell r="Y27">
            <v>-65</v>
          </cell>
          <cell r="Z27">
            <v>60</v>
          </cell>
          <cell r="AB27" t="str">
            <v/>
          </cell>
          <cell r="AC27">
            <v>-34</v>
          </cell>
          <cell r="AD27">
            <v>28</v>
          </cell>
          <cell r="AF27" t="str">
            <v/>
          </cell>
          <cell r="AG27">
            <v>6</v>
          </cell>
          <cell r="AH27">
            <v>12</v>
          </cell>
          <cell r="AJ27">
            <v>-0.5</v>
          </cell>
          <cell r="AK27">
            <v>0</v>
          </cell>
          <cell r="AL27">
            <v>0</v>
          </cell>
          <cell r="AM27">
            <v>-199</v>
          </cell>
          <cell r="AN27">
            <v>211</v>
          </cell>
          <cell r="AP27" t="str">
            <v/>
          </cell>
        </row>
        <row r="29">
          <cell r="M29">
            <v>-4674</v>
          </cell>
          <cell r="N29">
            <v>1776</v>
          </cell>
          <cell r="P29" t="str">
            <v/>
          </cell>
          <cell r="Q29">
            <v>-703</v>
          </cell>
          <cell r="R29">
            <v>-122</v>
          </cell>
          <cell r="T29">
            <v>-4.762295081967213</v>
          </cell>
          <cell r="U29">
            <v>772</v>
          </cell>
          <cell r="V29">
            <v>1</v>
          </cell>
          <cell r="X29">
            <v>771</v>
          </cell>
          <cell r="Y29">
            <v>-383</v>
          </cell>
          <cell r="Z29">
            <v>463</v>
          </cell>
          <cell r="AB29" t="str">
            <v/>
          </cell>
          <cell r="AC29">
            <v>-284</v>
          </cell>
          <cell r="AD29">
            <v>128</v>
          </cell>
          <cell r="AF29" t="str">
            <v/>
          </cell>
          <cell r="AG29">
            <v>-314</v>
          </cell>
          <cell r="AH29">
            <v>-227</v>
          </cell>
          <cell r="AJ29">
            <v>-0.3832599118942731</v>
          </cell>
          <cell r="AK29">
            <v>135</v>
          </cell>
          <cell r="AL29">
            <v>7</v>
          </cell>
          <cell r="AM29">
            <v>-5451</v>
          </cell>
          <cell r="AN29">
            <v>2026</v>
          </cell>
          <cell r="AP29" t="str">
            <v/>
          </cell>
        </row>
        <row r="30">
          <cell r="M30">
            <v>-1398.3921125900001</v>
          </cell>
          <cell r="N30">
            <v>-26.165866070000003</v>
          </cell>
          <cell r="P30">
            <v>-52.44337194301018</v>
          </cell>
          <cell r="Q30">
            <v>-96.98918953</v>
          </cell>
          <cell r="R30">
            <v>-0.11005981999999959</v>
          </cell>
          <cell r="T30">
            <v>-880.2406701192167</v>
          </cell>
          <cell r="U30">
            <v>-55.46577234</v>
          </cell>
          <cell r="V30">
            <v>-38.198689449999996</v>
          </cell>
          <cell r="X30">
            <v>-0.4520333848783392</v>
          </cell>
          <cell r="Y30">
            <v>-107.63094185</v>
          </cell>
          <cell r="Z30">
            <v>11.4816328</v>
          </cell>
          <cell r="AB30" t="str">
            <v/>
          </cell>
          <cell r="AC30">
            <v>-201.00216908</v>
          </cell>
          <cell r="AD30">
            <v>-42.80243014</v>
          </cell>
          <cell r="AF30">
            <v>-3.696045725033686</v>
          </cell>
          <cell r="AG30">
            <v>-42.66732983</v>
          </cell>
          <cell r="AH30">
            <v>7.18508331</v>
          </cell>
          <cell r="AJ30" t="str">
            <v/>
          </cell>
          <cell r="AK30">
            <v>32.0159647400001</v>
          </cell>
          <cell r="AL30">
            <v>-50.36640348999998</v>
          </cell>
          <cell r="AM30">
            <v>-1870.13155048</v>
          </cell>
          <cell r="AN30">
            <v>-138.97673286</v>
          </cell>
          <cell r="AP30">
            <v>-12.45643628249558</v>
          </cell>
        </row>
        <row r="31">
          <cell r="M31">
            <v>-27.06066281</v>
          </cell>
          <cell r="N31">
            <v>-3.0252479900000004</v>
          </cell>
          <cell r="P31">
            <v>-7.944940348510072</v>
          </cell>
          <cell r="Q31">
            <v>0</v>
          </cell>
          <cell r="R31">
            <v>0</v>
          </cell>
          <cell r="T31" t="str">
            <v>-</v>
          </cell>
          <cell r="U31">
            <v>0.43496414</v>
          </cell>
          <cell r="V31">
            <v>-0.5134736599999999</v>
          </cell>
          <cell r="X31" t="str">
            <v/>
          </cell>
          <cell r="Y31">
            <v>-3.27332706</v>
          </cell>
          <cell r="Z31">
            <v>-1.73376628</v>
          </cell>
          <cell r="AB31">
            <v>-0.8879863438110009</v>
          </cell>
          <cell r="AC31">
            <v>0.97587346</v>
          </cell>
          <cell r="AD31">
            <v>-0.6404455600000001</v>
          </cell>
          <cell r="AF31" t="str">
            <v/>
          </cell>
          <cell r="AG31">
            <v>-1.9741967</v>
          </cell>
          <cell r="AH31">
            <v>-4.40373752</v>
          </cell>
          <cell r="AJ31">
            <v>0.5516997343656395</v>
          </cell>
          <cell r="AK31">
            <v>0</v>
          </cell>
          <cell r="AL31">
            <v>0</v>
          </cell>
          <cell r="AM31">
            <v>-30.89734897</v>
          </cell>
          <cell r="AN31">
            <v>-10.31667101</v>
          </cell>
        </row>
        <row r="32">
          <cell r="M32">
            <v>0.45277540000000016</v>
          </cell>
          <cell r="N32">
            <v>-22.80888594</v>
          </cell>
          <cell r="P32" t="str">
            <v/>
          </cell>
          <cell r="Q32">
            <v>-2.0108104700000005</v>
          </cell>
          <cell r="R32">
            <v>-3.8899401800000004</v>
          </cell>
          <cell r="T32">
            <v>0.4830741921589138</v>
          </cell>
          <cell r="U32">
            <v>0.030808200000000063</v>
          </cell>
          <cell r="V32">
            <v>4.7121631100000005</v>
          </cell>
          <cell r="X32">
            <v>-0.9934619835347762</v>
          </cell>
          <cell r="Y32">
            <v>-14.095731090000001</v>
          </cell>
          <cell r="Z32">
            <v>-0.7478665199999999</v>
          </cell>
          <cell r="AB32">
            <v>-17.847923677610282</v>
          </cell>
          <cell r="AC32">
            <v>53.02629562</v>
          </cell>
          <cell r="AD32">
            <v>13.4428757</v>
          </cell>
          <cell r="AF32">
            <v>2.9445648984167874</v>
          </cell>
          <cell r="AG32">
            <v>-4.35847347</v>
          </cell>
          <cell r="AH32">
            <v>3.21865421</v>
          </cell>
          <cell r="AJ32" t="str">
            <v/>
          </cell>
          <cell r="AK32">
            <v>-34.01596474</v>
          </cell>
          <cell r="AL32">
            <v>-13.633596510000004</v>
          </cell>
          <cell r="AM32">
            <v>-0.9711005500000027</v>
          </cell>
          <cell r="AN32">
            <v>-19.70659613</v>
          </cell>
          <cell r="AP32">
            <v>0.9507220555191841</v>
          </cell>
        </row>
        <row r="33">
          <cell r="M33">
            <v>-1425</v>
          </cell>
          <cell r="N33">
            <v>-52</v>
          </cell>
          <cell r="P33">
            <v>-26.403846153846153</v>
          </cell>
          <cell r="Q33">
            <v>-99</v>
          </cell>
          <cell r="R33">
            <v>-4</v>
          </cell>
          <cell r="T33">
            <v>-23.75</v>
          </cell>
          <cell r="U33">
            <v>-55</v>
          </cell>
          <cell r="V33">
            <v>-34</v>
          </cell>
          <cell r="X33">
            <v>-0.6176470588235294</v>
          </cell>
          <cell r="Y33">
            <v>-125</v>
          </cell>
          <cell r="Z33">
            <v>9</v>
          </cell>
          <cell r="AB33" t="str">
            <v/>
          </cell>
          <cell r="AC33">
            <v>-147</v>
          </cell>
          <cell r="AD33">
            <v>-30</v>
          </cell>
          <cell r="AF33">
            <v>-3.9</v>
          </cell>
          <cell r="AG33">
            <v>-49</v>
          </cell>
          <cell r="AH33">
            <v>6</v>
          </cell>
          <cell r="AJ33" t="str">
            <v/>
          </cell>
          <cell r="AK33">
            <v>-2</v>
          </cell>
          <cell r="AL33">
            <v>-64</v>
          </cell>
          <cell r="AM33">
            <v>-1902</v>
          </cell>
          <cell r="AN33">
            <v>-169</v>
          </cell>
          <cell r="AP33">
            <v>-10.254437869822485</v>
          </cell>
        </row>
        <row r="34">
          <cell r="M34">
            <v>-6099</v>
          </cell>
          <cell r="N34">
            <v>1724</v>
          </cell>
          <cell r="P34" t="str">
            <v/>
          </cell>
          <cell r="Q34">
            <v>-802</v>
          </cell>
          <cell r="R34">
            <v>-126</v>
          </cell>
          <cell r="T34">
            <v>-5.365079365079365</v>
          </cell>
          <cell r="U34">
            <v>717</v>
          </cell>
          <cell r="V34">
            <v>-33</v>
          </cell>
          <cell r="X34" t="str">
            <v/>
          </cell>
          <cell r="Y34">
            <v>-508</v>
          </cell>
          <cell r="Z34">
            <v>472</v>
          </cell>
          <cell r="AB34" t="str">
            <v/>
          </cell>
          <cell r="AC34">
            <v>-431</v>
          </cell>
          <cell r="AD34">
            <v>98</v>
          </cell>
          <cell r="AF34" t="str">
            <v/>
          </cell>
          <cell r="AG34">
            <v>-363</v>
          </cell>
          <cell r="AH34">
            <v>-221</v>
          </cell>
          <cell r="AJ34">
            <v>-0.6425339366515838</v>
          </cell>
          <cell r="AK34">
            <v>133</v>
          </cell>
          <cell r="AL34">
            <v>-57</v>
          </cell>
          <cell r="AM34">
            <v>-7353</v>
          </cell>
          <cell r="AN34">
            <v>1857</v>
          </cell>
          <cell r="AP34" t="str">
            <v/>
          </cell>
        </row>
        <row r="35">
          <cell r="M35">
            <v>-0.706</v>
          </cell>
          <cell r="N35">
            <v>0.071</v>
          </cell>
          <cell r="P35">
            <v>-77.69999999999999</v>
          </cell>
          <cell r="Q35">
            <v>-1.176</v>
          </cell>
          <cell r="R35">
            <v>-0.053</v>
          </cell>
          <cell r="T35">
            <v>-112.3</v>
          </cell>
          <cell r="U35">
            <v>0.28</v>
          </cell>
          <cell r="V35">
            <v>0</v>
          </cell>
          <cell r="X35">
            <v>28.000000000000004</v>
          </cell>
          <cell r="Y35">
            <v>-0.102</v>
          </cell>
          <cell r="Z35">
            <v>0.07</v>
          </cell>
          <cell r="AB35">
            <v>-17.2</v>
          </cell>
          <cell r="AC35">
            <v>-0.218</v>
          </cell>
          <cell r="AD35">
            <v>0.038</v>
          </cell>
          <cell r="AF35">
            <v>-25.6</v>
          </cell>
          <cell r="AM35">
            <v>-0.401</v>
          </cell>
          <cell r="AN35">
            <v>0.056</v>
          </cell>
          <cell r="AP35">
            <v>-45.7</v>
          </cell>
        </row>
        <row r="36">
          <cell r="AM36">
            <v>-276</v>
          </cell>
          <cell r="AN36">
            <v>88</v>
          </cell>
          <cell r="AP36" t="str">
            <v/>
          </cell>
        </row>
        <row r="37">
          <cell r="AM37">
            <v>12</v>
          </cell>
          <cell r="AN37">
            <v>80</v>
          </cell>
          <cell r="AP37">
            <v>-0.85</v>
          </cell>
        </row>
        <row r="38">
          <cell r="AM38">
            <v>83</v>
          </cell>
          <cell r="AN38">
            <v>79</v>
          </cell>
          <cell r="AP38">
            <v>0.05063291139240506</v>
          </cell>
        </row>
        <row r="39">
          <cell r="AM39">
            <v>-417</v>
          </cell>
          <cell r="AN39">
            <v>-394</v>
          </cell>
          <cell r="AP39">
            <v>-0.0583756345177665</v>
          </cell>
        </row>
        <row r="40">
          <cell r="AM40">
            <v>-944</v>
          </cell>
          <cell r="AN40">
            <v>318</v>
          </cell>
          <cell r="AP40" t="str">
            <v/>
          </cell>
        </row>
        <row r="41">
          <cell r="AM41">
            <v>-1542</v>
          </cell>
          <cell r="AN41">
            <v>171</v>
          </cell>
          <cell r="AP41" t="str">
            <v/>
          </cell>
        </row>
        <row r="43">
          <cell r="AM43">
            <v>-8631</v>
          </cell>
          <cell r="AN43">
            <v>1860</v>
          </cell>
          <cell r="AP43" t="str">
            <v/>
          </cell>
        </row>
        <row r="45">
          <cell r="AM45">
            <v>41</v>
          </cell>
          <cell r="AN45">
            <v>-32</v>
          </cell>
          <cell r="AP45" t="str">
            <v/>
          </cell>
        </row>
        <row r="46">
          <cell r="AM46">
            <v>1865</v>
          </cell>
          <cell r="AN46">
            <v>-615</v>
          </cell>
          <cell r="AP46" t="str">
            <v/>
          </cell>
        </row>
        <row r="47">
          <cell r="AM47">
            <v>0</v>
          </cell>
          <cell r="AN47">
            <v>0</v>
          </cell>
          <cell r="AP47" t="str">
            <v>-</v>
          </cell>
        </row>
        <row r="48">
          <cell r="AM48">
            <v>-6725</v>
          </cell>
          <cell r="AN48">
            <v>1213</v>
          </cell>
          <cell r="AP48" t="str">
            <v/>
          </cell>
        </row>
        <row r="51">
          <cell r="AM51">
            <v>-12.51</v>
          </cell>
          <cell r="AN51">
            <v>2.55</v>
          </cell>
          <cell r="AP51" t="str">
            <v/>
          </cell>
        </row>
        <row r="55">
          <cell r="M55">
            <v>-2860</v>
          </cell>
          <cell r="N55">
            <v>3703</v>
          </cell>
          <cell r="P55" t="str">
            <v/>
          </cell>
          <cell r="Q55">
            <v>-504</v>
          </cell>
          <cell r="R55">
            <v>111</v>
          </cell>
          <cell r="T55" t="str">
            <v/>
          </cell>
          <cell r="U55">
            <v>950</v>
          </cell>
          <cell r="V55">
            <v>161</v>
          </cell>
          <cell r="X55">
            <v>4.900621118012422</v>
          </cell>
          <cell r="Y55">
            <v>-186</v>
          </cell>
          <cell r="Z55">
            <v>654</v>
          </cell>
          <cell r="AB55" t="str">
            <v/>
          </cell>
          <cell r="AC55">
            <v>-167</v>
          </cell>
          <cell r="AD55">
            <v>247</v>
          </cell>
          <cell r="AF55" t="str">
            <v/>
          </cell>
          <cell r="AG55">
            <v>-190</v>
          </cell>
          <cell r="AH55">
            <v>-120</v>
          </cell>
          <cell r="AJ55">
            <v>-0.5833333333333334</v>
          </cell>
          <cell r="AM55">
            <v>-2890</v>
          </cell>
          <cell r="AN55">
            <v>4718</v>
          </cell>
          <cell r="AP55" t="str">
            <v/>
          </cell>
        </row>
        <row r="56">
          <cell r="AM56">
            <v>1387</v>
          </cell>
          <cell r="AN56">
            <v>10256</v>
          </cell>
          <cell r="AP56">
            <v>-0.8647620904836193</v>
          </cell>
        </row>
        <row r="57">
          <cell r="AM57">
            <v>39484</v>
          </cell>
          <cell r="AN57">
            <v>42659</v>
          </cell>
          <cell r="AP57">
            <v>-0.07442743617993858</v>
          </cell>
        </row>
        <row r="58">
          <cell r="AM58">
            <v>0.03512815317597001</v>
          </cell>
          <cell r="AN58">
            <v>0.24041820014533863</v>
          </cell>
          <cell r="AP58">
            <v>-20.529004696936862</v>
          </cell>
        </row>
        <row r="59">
          <cell r="AM59">
            <v>9922</v>
          </cell>
          <cell r="AN59">
            <v>6662</v>
          </cell>
          <cell r="AP59">
            <v>0.4893425397778445</v>
          </cell>
        </row>
        <row r="60">
          <cell r="AM60">
            <v>9531</v>
          </cell>
          <cell r="AN60">
            <v>6659</v>
          </cell>
          <cell r="AP60">
            <v>0.4312959903889473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4"/>
  <sheetViews>
    <sheetView showGridLines="0" zoomScale="90" zoomScaleNormal="90" workbookViewId="0" topLeftCell="A1">
      <selection activeCell="AB55" sqref="AB55"/>
    </sheetView>
  </sheetViews>
  <sheetFormatPr defaultColWidth="9.140625" defaultRowHeight="12.75"/>
  <cols>
    <col min="1" max="1" width="2.421875" style="1" customWidth="1"/>
    <col min="2" max="2" width="2.8515625" style="1" customWidth="1"/>
    <col min="3" max="3" width="21.7109375" style="1" customWidth="1"/>
    <col min="4" max="5" width="8.28125" style="2" customWidth="1"/>
    <col min="6" max="9" width="8.28125" style="3" customWidth="1"/>
    <col min="10" max="10" width="8.28125" style="1" customWidth="1"/>
    <col min="11" max="11" width="8.28125" style="4" customWidth="1"/>
    <col min="12" max="12" width="8.28125" style="3" customWidth="1"/>
    <col min="13" max="13" width="8.28125" style="1" customWidth="1"/>
    <col min="14" max="14" width="8.28125" style="4" customWidth="1"/>
    <col min="15" max="15" width="8.28125" style="3" customWidth="1"/>
    <col min="16" max="16" width="8.28125" style="1" customWidth="1"/>
    <col min="17" max="17" width="8.28125" style="4" customWidth="1"/>
    <col min="18" max="18" width="8.28125" style="3" customWidth="1"/>
    <col min="19" max="19" width="8.28125" style="1" customWidth="1"/>
    <col min="20" max="20" width="8.28125" style="4" customWidth="1"/>
    <col min="21" max="21" width="8.28125" style="3" customWidth="1"/>
    <col min="22" max="22" width="8.28125" style="1" customWidth="1"/>
    <col min="23" max="23" width="8.28125" style="4" customWidth="1"/>
    <col min="24" max="24" width="8.28125" style="1" customWidth="1"/>
    <col min="25" max="25" width="8.28125" style="4" customWidth="1"/>
    <col min="26" max="26" width="14.7109375" style="5" customWidth="1"/>
    <col min="27" max="27" width="5.28125" style="1" customWidth="1"/>
    <col min="28" max="16384" width="9.140625" style="1" customWidth="1"/>
  </cols>
  <sheetData>
    <row r="1" spans="2:3" ht="11.25">
      <c r="B1" s="532"/>
      <c r="C1" s="532"/>
    </row>
    <row r="2" spans="2:4" ht="23.25" customHeight="1">
      <c r="B2" s="532"/>
      <c r="C2" s="532"/>
      <c r="D2" s="6" t="s">
        <v>0</v>
      </c>
    </row>
    <row r="3" ht="12" thickBot="1"/>
    <row r="4" spans="1:27" ht="13.5" customHeight="1">
      <c r="A4" s="7"/>
      <c r="B4" s="533" t="s">
        <v>1</v>
      </c>
      <c r="C4" s="534"/>
      <c r="D4" s="539" t="s">
        <v>2</v>
      </c>
      <c r="E4" s="519"/>
      <c r="F4" s="519"/>
      <c r="G4" s="518" t="s">
        <v>3</v>
      </c>
      <c r="H4" s="519"/>
      <c r="I4" s="520"/>
      <c r="J4" s="519" t="s">
        <v>4</v>
      </c>
      <c r="K4" s="519"/>
      <c r="L4" s="520"/>
      <c r="M4" s="518" t="s">
        <v>5</v>
      </c>
      <c r="N4" s="519"/>
      <c r="O4" s="520"/>
      <c r="P4" s="518" t="s">
        <v>6</v>
      </c>
      <c r="Q4" s="519"/>
      <c r="R4" s="520"/>
      <c r="S4" s="518" t="s">
        <v>7</v>
      </c>
      <c r="T4" s="519"/>
      <c r="U4" s="520"/>
      <c r="V4" s="518" t="s">
        <v>8</v>
      </c>
      <c r="W4" s="524"/>
      <c r="X4" s="526" t="s">
        <v>9</v>
      </c>
      <c r="Y4" s="527"/>
      <c r="Z4" s="528"/>
      <c r="AA4" s="7"/>
    </row>
    <row r="5" spans="1:27" ht="11.25" customHeight="1">
      <c r="A5" s="8"/>
      <c r="B5" s="535"/>
      <c r="C5" s="536"/>
      <c r="D5" s="540"/>
      <c r="E5" s="522"/>
      <c r="F5" s="522"/>
      <c r="G5" s="521"/>
      <c r="H5" s="522"/>
      <c r="I5" s="523"/>
      <c r="J5" s="522"/>
      <c r="K5" s="522"/>
      <c r="L5" s="523"/>
      <c r="M5" s="521"/>
      <c r="N5" s="522"/>
      <c r="O5" s="523"/>
      <c r="P5" s="521"/>
      <c r="Q5" s="522"/>
      <c r="R5" s="523"/>
      <c r="S5" s="521"/>
      <c r="T5" s="522"/>
      <c r="U5" s="523"/>
      <c r="V5" s="521"/>
      <c r="W5" s="525"/>
      <c r="X5" s="529"/>
      <c r="Y5" s="530"/>
      <c r="Z5" s="531"/>
      <c r="AA5" s="8"/>
    </row>
    <row r="6" spans="1:27" ht="11.25" customHeight="1">
      <c r="A6" s="9"/>
      <c r="B6" s="537"/>
      <c r="C6" s="538"/>
      <c r="D6" s="10">
        <v>2020</v>
      </c>
      <c r="E6" s="11">
        <v>2019</v>
      </c>
      <c r="F6" s="12" t="s">
        <v>10</v>
      </c>
      <c r="G6" s="10">
        <v>2020</v>
      </c>
      <c r="H6" s="11">
        <v>2019</v>
      </c>
      <c r="I6" s="12" t="s">
        <v>10</v>
      </c>
      <c r="J6" s="10">
        <v>2020</v>
      </c>
      <c r="K6" s="11">
        <v>2019</v>
      </c>
      <c r="L6" s="12" t="s">
        <v>10</v>
      </c>
      <c r="M6" s="10">
        <v>2020</v>
      </c>
      <c r="N6" s="11">
        <v>2019</v>
      </c>
      <c r="O6" s="12" t="s">
        <v>10</v>
      </c>
      <c r="P6" s="10">
        <v>2020</v>
      </c>
      <c r="Q6" s="11">
        <v>2019</v>
      </c>
      <c r="R6" s="12" t="s">
        <v>10</v>
      </c>
      <c r="S6" s="10">
        <v>2020</v>
      </c>
      <c r="T6" s="11">
        <v>2019</v>
      </c>
      <c r="U6" s="12" t="s">
        <v>10</v>
      </c>
      <c r="V6" s="13">
        <v>2020</v>
      </c>
      <c r="W6" s="14">
        <v>2019</v>
      </c>
      <c r="X6" s="13">
        <v>2020</v>
      </c>
      <c r="Y6" s="11">
        <v>2019</v>
      </c>
      <c r="Z6" s="15" t="s">
        <v>10</v>
      </c>
      <c r="AA6" s="9"/>
    </row>
    <row r="7" spans="2:26" ht="10.5">
      <c r="B7" s="16" t="s">
        <v>11</v>
      </c>
      <c r="D7" s="17">
        <v>3832</v>
      </c>
      <c r="E7" s="18">
        <v>4974</v>
      </c>
      <c r="F7" s="19">
        <v>-0.22959388821873744</v>
      </c>
      <c r="G7" s="20">
        <v>323</v>
      </c>
      <c r="H7" s="18">
        <v>416</v>
      </c>
      <c r="I7" s="19">
        <v>-0.22355769230769232</v>
      </c>
      <c r="J7" s="20">
        <v>544</v>
      </c>
      <c r="K7" s="18">
        <v>606</v>
      </c>
      <c r="L7" s="19">
        <v>-0.10231023102310231</v>
      </c>
      <c r="M7" s="20">
        <v>1109</v>
      </c>
      <c r="N7" s="18">
        <v>1106</v>
      </c>
      <c r="O7" s="19">
        <v>0.0027124773960217</v>
      </c>
      <c r="P7" s="20">
        <v>525</v>
      </c>
      <c r="Q7" s="18">
        <v>598</v>
      </c>
      <c r="R7" s="19">
        <v>-0.12207357859531773</v>
      </c>
      <c r="S7" s="20">
        <v>108</v>
      </c>
      <c r="T7" s="18">
        <v>138</v>
      </c>
      <c r="U7" s="19">
        <v>-0.21739130434782608</v>
      </c>
      <c r="V7" s="20">
        <v>0</v>
      </c>
      <c r="W7" s="21">
        <v>0</v>
      </c>
      <c r="X7" s="20">
        <v>6441</v>
      </c>
      <c r="Y7" s="18">
        <v>7838</v>
      </c>
      <c r="Z7" s="22">
        <v>-0.1782342434294463</v>
      </c>
    </row>
    <row r="8" spans="1:27" ht="10.5">
      <c r="A8" s="23"/>
      <c r="B8" s="24"/>
      <c r="C8" s="25" t="s">
        <v>12</v>
      </c>
      <c r="D8" s="26">
        <v>3606</v>
      </c>
      <c r="E8" s="27">
        <v>4698</v>
      </c>
      <c r="F8" s="28">
        <v>-0.23243933588761176</v>
      </c>
      <c r="G8" s="29">
        <v>321</v>
      </c>
      <c r="H8" s="27">
        <v>414</v>
      </c>
      <c r="I8" s="28">
        <v>-0.2246376811594203</v>
      </c>
      <c r="J8" s="29">
        <v>516</v>
      </c>
      <c r="K8" s="27">
        <v>577</v>
      </c>
      <c r="L8" s="28">
        <v>-0.10571923743500866</v>
      </c>
      <c r="M8" s="29">
        <v>0</v>
      </c>
      <c r="N8" s="27">
        <v>0</v>
      </c>
      <c r="O8" s="484" t="s">
        <v>13</v>
      </c>
      <c r="P8" s="29">
        <v>0</v>
      </c>
      <c r="Q8" s="27">
        <v>0</v>
      </c>
      <c r="R8" s="484" t="s">
        <v>13</v>
      </c>
      <c r="S8" s="29">
        <v>0</v>
      </c>
      <c r="T8" s="27">
        <v>0</v>
      </c>
      <c r="U8" s="484" t="s">
        <v>13</v>
      </c>
      <c r="V8" s="29">
        <v>96</v>
      </c>
      <c r="W8" s="30">
        <v>116</v>
      </c>
      <c r="X8" s="29">
        <v>4539</v>
      </c>
      <c r="Y8" s="27">
        <v>5805</v>
      </c>
      <c r="Z8" s="22">
        <v>-0.21808785529715763</v>
      </c>
      <c r="AA8" s="23"/>
    </row>
    <row r="9" spans="2:26" ht="10.5">
      <c r="B9" s="16" t="s">
        <v>14</v>
      </c>
      <c r="C9" s="31"/>
      <c r="D9" s="32">
        <v>201</v>
      </c>
      <c r="E9" s="33">
        <v>220</v>
      </c>
      <c r="F9" s="34">
        <v>-0.08636363636363636</v>
      </c>
      <c r="G9" s="35">
        <v>9</v>
      </c>
      <c r="H9" s="33">
        <v>-3</v>
      </c>
      <c r="I9" s="34" t="s">
        <v>15</v>
      </c>
      <c r="J9" s="35">
        <v>10</v>
      </c>
      <c r="K9" s="33">
        <v>10</v>
      </c>
      <c r="L9" s="485" t="s">
        <v>13</v>
      </c>
      <c r="M9" s="35">
        <v>483</v>
      </c>
      <c r="N9" s="33">
        <v>539</v>
      </c>
      <c r="O9" s="34">
        <v>-0.1038961038961039</v>
      </c>
      <c r="P9" s="35">
        <v>135</v>
      </c>
      <c r="Q9" s="33">
        <v>167</v>
      </c>
      <c r="R9" s="34">
        <v>-0.19161676646706588</v>
      </c>
      <c r="S9" s="35">
        <v>52</v>
      </c>
      <c r="T9" s="33">
        <v>64</v>
      </c>
      <c r="U9" s="34">
        <v>-0.1875</v>
      </c>
      <c r="V9" s="35">
        <v>-890</v>
      </c>
      <c r="W9" s="36">
        <v>-997</v>
      </c>
      <c r="X9" s="35">
        <v>0</v>
      </c>
      <c r="Y9" s="33">
        <v>0</v>
      </c>
      <c r="Z9" s="37" t="s">
        <v>13</v>
      </c>
    </row>
    <row r="10" spans="2:26" s="7" customFormat="1" ht="10.5">
      <c r="B10" s="38" t="s">
        <v>16</v>
      </c>
      <c r="C10" s="39"/>
      <c r="D10" s="40">
        <v>4033</v>
      </c>
      <c r="E10" s="41">
        <v>5194</v>
      </c>
      <c r="F10" s="42">
        <v>-0.2235271467077397</v>
      </c>
      <c r="G10" s="40">
        <v>332</v>
      </c>
      <c r="H10" s="41">
        <v>413</v>
      </c>
      <c r="I10" s="42">
        <v>-0.19612590799031476</v>
      </c>
      <c r="J10" s="43">
        <v>554</v>
      </c>
      <c r="K10" s="41">
        <v>616</v>
      </c>
      <c r="L10" s="42">
        <v>-0.10064935064935066</v>
      </c>
      <c r="M10" s="43">
        <v>1592</v>
      </c>
      <c r="N10" s="41">
        <v>1645</v>
      </c>
      <c r="O10" s="42">
        <v>-0.03221884498480243</v>
      </c>
      <c r="P10" s="43">
        <v>660</v>
      </c>
      <c r="Q10" s="41">
        <v>765</v>
      </c>
      <c r="R10" s="42">
        <v>-0.13725490196078433</v>
      </c>
      <c r="S10" s="43">
        <v>160</v>
      </c>
      <c r="T10" s="41">
        <v>202</v>
      </c>
      <c r="U10" s="42">
        <v>-0.2079207920792079</v>
      </c>
      <c r="V10" s="43">
        <v>-890</v>
      </c>
      <c r="W10" s="44">
        <v>-997</v>
      </c>
      <c r="X10" s="40">
        <v>6441</v>
      </c>
      <c r="Y10" s="41">
        <v>7838</v>
      </c>
      <c r="Z10" s="45">
        <v>-0.1782342434294463</v>
      </c>
    </row>
    <row r="11" spans="2:26" ht="10.5">
      <c r="B11" s="16"/>
      <c r="C11" s="31"/>
      <c r="D11" s="46"/>
      <c r="E11" s="18"/>
      <c r="F11" s="28"/>
      <c r="G11" s="47"/>
      <c r="H11" s="18"/>
      <c r="I11" s="28"/>
      <c r="J11" s="47"/>
      <c r="K11" s="18"/>
      <c r="L11" s="28"/>
      <c r="M11" s="47"/>
      <c r="N11" s="18"/>
      <c r="O11" s="28"/>
      <c r="P11" s="47"/>
      <c r="Q11" s="18"/>
      <c r="R11" s="28"/>
      <c r="S11" s="47"/>
      <c r="T11" s="18"/>
      <c r="U11" s="28"/>
      <c r="V11" s="47"/>
      <c r="W11" s="48"/>
      <c r="X11" s="47"/>
      <c r="Y11" s="18"/>
      <c r="Z11" s="22"/>
    </row>
    <row r="12" spans="2:26" ht="20.25" customHeight="1">
      <c r="B12" s="16" t="s">
        <v>17</v>
      </c>
      <c r="C12" s="31"/>
      <c r="D12" s="46">
        <v>219</v>
      </c>
      <c r="E12" s="18">
        <v>216.83587153999997</v>
      </c>
      <c r="F12" s="28">
        <v>0.00998049097979072</v>
      </c>
      <c r="G12" s="47">
        <v>34</v>
      </c>
      <c r="H12" s="18">
        <v>34</v>
      </c>
      <c r="I12" s="484" t="s">
        <v>13</v>
      </c>
      <c r="J12" s="47">
        <v>15</v>
      </c>
      <c r="K12" s="18">
        <v>18</v>
      </c>
      <c r="L12" s="28">
        <v>-0.16666666666666666</v>
      </c>
      <c r="M12" s="47">
        <v>79</v>
      </c>
      <c r="N12" s="18">
        <v>56</v>
      </c>
      <c r="O12" s="28">
        <v>0.4107142857142857</v>
      </c>
      <c r="P12" s="47">
        <v>19</v>
      </c>
      <c r="Q12" s="18">
        <v>13</v>
      </c>
      <c r="R12" s="28">
        <v>0.46153846153846156</v>
      </c>
      <c r="S12" s="47">
        <v>490</v>
      </c>
      <c r="T12" s="18">
        <v>422</v>
      </c>
      <c r="U12" s="28">
        <v>0.16113744075829384</v>
      </c>
      <c r="V12" s="47">
        <v>-321</v>
      </c>
      <c r="W12" s="48">
        <v>-256.83587153999997</v>
      </c>
      <c r="X12" s="47">
        <v>535</v>
      </c>
      <c r="Y12" s="18">
        <v>503</v>
      </c>
      <c r="Z12" s="22">
        <v>0.0636182902584493</v>
      </c>
    </row>
    <row r="13" spans="2:26" s="49" customFormat="1" ht="20.25" customHeight="1" thickBot="1">
      <c r="B13" s="50"/>
      <c r="C13" s="51" t="s">
        <v>18</v>
      </c>
      <c r="D13" s="46">
        <v>12</v>
      </c>
      <c r="E13" s="18">
        <v>38</v>
      </c>
      <c r="F13" s="28">
        <v>-0.6842105263157895</v>
      </c>
      <c r="G13" s="47">
        <v>1</v>
      </c>
      <c r="H13" s="18">
        <v>4</v>
      </c>
      <c r="I13" s="28">
        <v>-0.75</v>
      </c>
      <c r="J13" s="47">
        <v>1</v>
      </c>
      <c r="K13" s="18">
        <v>1</v>
      </c>
      <c r="L13" s="484" t="s">
        <v>13</v>
      </c>
      <c r="M13" s="47">
        <v>12</v>
      </c>
      <c r="N13" s="18">
        <v>6</v>
      </c>
      <c r="O13" s="28">
        <v>1</v>
      </c>
      <c r="P13" s="47">
        <v>1</v>
      </c>
      <c r="Q13" s="18">
        <v>0</v>
      </c>
      <c r="R13" s="484" t="s">
        <v>13</v>
      </c>
      <c r="S13" s="47">
        <v>7</v>
      </c>
      <c r="T13" s="18">
        <v>3</v>
      </c>
      <c r="U13" s="28">
        <v>1.3333333333333333</v>
      </c>
      <c r="V13" s="47">
        <v>-8</v>
      </c>
      <c r="W13" s="48">
        <v>-6</v>
      </c>
      <c r="X13" s="47">
        <v>26</v>
      </c>
      <c r="Y13" s="18">
        <v>46</v>
      </c>
      <c r="Z13" s="22">
        <v>-0.43478260869565216</v>
      </c>
    </row>
    <row r="14" spans="2:27" s="7" customFormat="1" ht="21.75" customHeight="1">
      <c r="B14" s="52" t="s">
        <v>19</v>
      </c>
      <c r="C14" s="53"/>
      <c r="D14" s="54">
        <v>4252</v>
      </c>
      <c r="E14" s="55">
        <v>5410.83587154</v>
      </c>
      <c r="F14" s="56">
        <v>-0.21416947382108986</v>
      </c>
      <c r="G14" s="54">
        <v>366</v>
      </c>
      <c r="H14" s="55">
        <v>447</v>
      </c>
      <c r="I14" s="56">
        <v>-0.18120805369127516</v>
      </c>
      <c r="J14" s="57">
        <v>569</v>
      </c>
      <c r="K14" s="55">
        <v>634</v>
      </c>
      <c r="L14" s="56">
        <v>-0.10252365930599369</v>
      </c>
      <c r="M14" s="57">
        <v>1671</v>
      </c>
      <c r="N14" s="55">
        <v>1701</v>
      </c>
      <c r="O14" s="56">
        <v>-0.01763668430335097</v>
      </c>
      <c r="P14" s="57">
        <v>679</v>
      </c>
      <c r="Q14" s="55">
        <v>778</v>
      </c>
      <c r="R14" s="56">
        <v>-0.12724935732647816</v>
      </c>
      <c r="S14" s="57">
        <v>650</v>
      </c>
      <c r="T14" s="55">
        <v>624</v>
      </c>
      <c r="U14" s="56">
        <v>0.041666666666666664</v>
      </c>
      <c r="V14" s="57">
        <v>-1211</v>
      </c>
      <c r="W14" s="58">
        <v>-1253.83587154</v>
      </c>
      <c r="X14" s="54">
        <v>6976</v>
      </c>
      <c r="Y14" s="55">
        <v>8341</v>
      </c>
      <c r="Z14" s="59">
        <v>-0.16364944251288815</v>
      </c>
      <c r="AA14" s="60"/>
    </row>
    <row r="15" spans="2:26" ht="12" customHeight="1">
      <c r="B15" s="16"/>
      <c r="C15" s="31" t="s">
        <v>20</v>
      </c>
      <c r="D15" s="46">
        <v>106.76485498000001</v>
      </c>
      <c r="E15" s="18">
        <v>100.0396937</v>
      </c>
      <c r="F15" s="28">
        <v>0.06722492873846143</v>
      </c>
      <c r="G15" s="47">
        <v>18.76544637</v>
      </c>
      <c r="H15" s="18">
        <v>15.142111759999999</v>
      </c>
      <c r="I15" s="28">
        <v>0.23928859246512396</v>
      </c>
      <c r="J15" s="47">
        <v>8.461056580000001</v>
      </c>
      <c r="K15" s="18">
        <v>9.26175774</v>
      </c>
      <c r="L15" s="28">
        <v>-0.08645239731783344</v>
      </c>
      <c r="M15" s="47">
        <v>13.99094136</v>
      </c>
      <c r="N15" s="18">
        <v>14.240606190000001</v>
      </c>
      <c r="O15" s="28">
        <v>-0.01753189623172919</v>
      </c>
      <c r="P15" s="47">
        <v>11.22319677</v>
      </c>
      <c r="Q15" s="18">
        <v>3.26117838</v>
      </c>
      <c r="R15" s="28">
        <v>2.4414544260531983</v>
      </c>
      <c r="S15" s="47">
        <v>169.83764935</v>
      </c>
      <c r="T15" s="18">
        <v>152.99629586999998</v>
      </c>
      <c r="U15" s="28">
        <v>0.11007687071267401</v>
      </c>
      <c r="V15" s="47">
        <v>-116.92809113</v>
      </c>
      <c r="W15" s="48">
        <v>-125.81647913999997</v>
      </c>
      <c r="X15" s="47">
        <v>212.11505428</v>
      </c>
      <c r="Y15" s="18">
        <v>169.1251645</v>
      </c>
      <c r="Z15" s="22">
        <v>0.25418978841554946</v>
      </c>
    </row>
    <row r="16" spans="1:27" ht="16.5" customHeight="1">
      <c r="A16" s="7"/>
      <c r="B16" s="61"/>
      <c r="C16" s="62"/>
      <c r="D16" s="63"/>
      <c r="E16" s="64"/>
      <c r="F16" s="28"/>
      <c r="G16" s="65"/>
      <c r="H16" s="64"/>
      <c r="I16" s="28"/>
      <c r="J16" s="65"/>
      <c r="K16" s="64"/>
      <c r="L16" s="28"/>
      <c r="M16" s="65"/>
      <c r="N16" s="64"/>
      <c r="O16" s="28"/>
      <c r="P16" s="65"/>
      <c r="Q16" s="64"/>
      <c r="R16" s="28"/>
      <c r="S16" s="65"/>
      <c r="T16" s="64"/>
      <c r="U16" s="28"/>
      <c r="V16" s="65"/>
      <c r="W16" s="66"/>
      <c r="X16" s="65"/>
      <c r="Y16" s="64"/>
      <c r="Z16" s="22"/>
      <c r="AA16" s="60"/>
    </row>
    <row r="17" spans="2:26" ht="10.5">
      <c r="B17" s="16" t="s">
        <v>21</v>
      </c>
      <c r="D17" s="67">
        <v>-2734</v>
      </c>
      <c r="E17" s="18">
        <v>-3101</v>
      </c>
      <c r="F17" s="28">
        <v>-0.11834891970332151</v>
      </c>
      <c r="G17" s="47">
        <v>-327</v>
      </c>
      <c r="H17" s="18">
        <v>-402</v>
      </c>
      <c r="I17" s="28">
        <v>-0.1865671641791045</v>
      </c>
      <c r="J17" s="47">
        <v>-394</v>
      </c>
      <c r="K17" s="18">
        <v>-419</v>
      </c>
      <c r="L17" s="28">
        <v>-0.059665871121718374</v>
      </c>
      <c r="M17" s="47">
        <v>-960</v>
      </c>
      <c r="N17" s="18">
        <v>-983</v>
      </c>
      <c r="O17" s="28">
        <v>-0.023397761953204477</v>
      </c>
      <c r="P17" s="47">
        <v>-280</v>
      </c>
      <c r="Q17" s="18">
        <v>-324</v>
      </c>
      <c r="R17" s="28">
        <v>-0.13580246913580246</v>
      </c>
      <c r="S17" s="47">
        <v>-69</v>
      </c>
      <c r="T17" s="18">
        <v>-66</v>
      </c>
      <c r="U17" s="28">
        <v>0.045454545454545456</v>
      </c>
      <c r="V17" s="47">
        <v>721</v>
      </c>
      <c r="W17" s="48">
        <v>794</v>
      </c>
      <c r="X17" s="47">
        <v>-4043</v>
      </c>
      <c r="Y17" s="18">
        <v>-4501</v>
      </c>
      <c r="Z17" s="22">
        <v>-0.1017551655187736</v>
      </c>
    </row>
    <row r="18" spans="1:27" ht="10.5">
      <c r="A18" s="23"/>
      <c r="B18" s="24"/>
      <c r="C18" s="23" t="s">
        <v>22</v>
      </c>
      <c r="D18" s="67">
        <v>-1090</v>
      </c>
      <c r="E18" s="18">
        <v>-1231</v>
      </c>
      <c r="F18" s="28">
        <v>-0.11454102355808286</v>
      </c>
      <c r="G18" s="47">
        <v>-81</v>
      </c>
      <c r="H18" s="18">
        <v>-108</v>
      </c>
      <c r="I18" s="28">
        <v>-0.25</v>
      </c>
      <c r="J18" s="47">
        <v>-55</v>
      </c>
      <c r="K18" s="18">
        <v>-83</v>
      </c>
      <c r="L18" s="28">
        <v>-0.3373493975903614</v>
      </c>
      <c r="M18" s="195"/>
      <c r="N18" s="195"/>
      <c r="O18" s="197"/>
      <c r="P18" s="195"/>
      <c r="Q18" s="195"/>
      <c r="R18" s="197"/>
      <c r="S18" s="195"/>
      <c r="T18" s="195"/>
      <c r="U18" s="197"/>
      <c r="V18" s="195"/>
      <c r="W18" s="195"/>
      <c r="X18" s="47">
        <v>-1227</v>
      </c>
      <c r="Y18" s="18">
        <v>-1423</v>
      </c>
      <c r="Z18" s="22">
        <v>-0.1377371749824315</v>
      </c>
      <c r="AA18" s="23"/>
    </row>
    <row r="19" spans="1:27" ht="10.5">
      <c r="A19" s="23"/>
      <c r="B19" s="24"/>
      <c r="C19" s="23" t="s">
        <v>23</v>
      </c>
      <c r="D19" s="67">
        <v>-707</v>
      </c>
      <c r="E19" s="18">
        <v>-836</v>
      </c>
      <c r="F19" s="28">
        <v>-0.15430622009569378</v>
      </c>
      <c r="G19" s="47">
        <v>-103</v>
      </c>
      <c r="H19" s="18">
        <v>-141</v>
      </c>
      <c r="I19" s="28">
        <v>-0.2695035460992908</v>
      </c>
      <c r="J19" s="47">
        <v>-66</v>
      </c>
      <c r="K19" s="18">
        <v>-72</v>
      </c>
      <c r="L19" s="28">
        <v>-0.08333333333333333</v>
      </c>
      <c r="M19" s="195"/>
      <c r="N19" s="195"/>
      <c r="O19" s="197"/>
      <c r="P19" s="195"/>
      <c r="Q19" s="195"/>
      <c r="R19" s="197"/>
      <c r="S19" s="195"/>
      <c r="T19" s="195"/>
      <c r="U19" s="197"/>
      <c r="V19" s="195"/>
      <c r="W19" s="195"/>
      <c r="X19" s="47">
        <v>-874</v>
      </c>
      <c r="Y19" s="18">
        <v>-1045</v>
      </c>
      <c r="Z19" s="22">
        <v>-0.16363636363636364</v>
      </c>
      <c r="AA19" s="23"/>
    </row>
    <row r="20" spans="1:27" ht="10.5">
      <c r="A20" s="23"/>
      <c r="B20" s="24"/>
      <c r="C20" s="23" t="s">
        <v>24</v>
      </c>
      <c r="D20" s="67">
        <v>-72.76541036</v>
      </c>
      <c r="E20" s="18">
        <v>-71.21677392999999</v>
      </c>
      <c r="F20" s="28">
        <v>0.021745388685005498</v>
      </c>
      <c r="G20" s="47">
        <v>-68.26939939</v>
      </c>
      <c r="H20" s="18">
        <v>-65.99539584</v>
      </c>
      <c r="I20" s="28">
        <v>0.03445700296295099</v>
      </c>
      <c r="J20" s="47">
        <v>-213.24436853</v>
      </c>
      <c r="K20" s="18">
        <v>-198.3958631</v>
      </c>
      <c r="L20" s="28">
        <v>0.07484281777849222</v>
      </c>
      <c r="M20" s="195"/>
      <c r="N20" s="195"/>
      <c r="O20" s="197"/>
      <c r="P20" s="195"/>
      <c r="Q20" s="195"/>
      <c r="R20" s="197"/>
      <c r="S20" s="195"/>
      <c r="T20" s="195"/>
      <c r="U20" s="197"/>
      <c r="V20" s="195"/>
      <c r="W20" s="195"/>
      <c r="X20" s="47">
        <v>-178.4701961</v>
      </c>
      <c r="Y20" s="18">
        <v>-160.57903266</v>
      </c>
      <c r="Z20" s="22">
        <v>0.11141656008030416</v>
      </c>
      <c r="AA20" s="23"/>
    </row>
    <row r="21" spans="1:27" ht="10.5">
      <c r="A21" s="23"/>
      <c r="B21" s="24"/>
      <c r="C21" s="23" t="s">
        <v>25</v>
      </c>
      <c r="D21" s="67">
        <v>-864.23458964</v>
      </c>
      <c r="E21" s="18">
        <v>-962.78322607</v>
      </c>
      <c r="F21" s="28">
        <v>-0.10235807371953001</v>
      </c>
      <c r="G21" s="47">
        <v>-74.73060061</v>
      </c>
      <c r="H21" s="18">
        <v>-87.00460416</v>
      </c>
      <c r="I21" s="28">
        <v>-0.14107303479512784</v>
      </c>
      <c r="J21" s="47">
        <v>-59.75563147</v>
      </c>
      <c r="K21" s="18">
        <v>-65.60413689999999</v>
      </c>
      <c r="L21" s="28">
        <v>-0.08914842426651894</v>
      </c>
      <c r="M21" s="195"/>
      <c r="N21" s="195"/>
      <c r="O21" s="197"/>
      <c r="P21" s="195"/>
      <c r="Q21" s="195"/>
      <c r="R21" s="197"/>
      <c r="S21" s="195"/>
      <c r="T21" s="195"/>
      <c r="U21" s="197"/>
      <c r="V21" s="195"/>
      <c r="W21" s="195"/>
      <c r="X21" s="47">
        <v>-1763.5298039</v>
      </c>
      <c r="Y21" s="18">
        <v>-1872.42096734</v>
      </c>
      <c r="Z21" s="22">
        <v>-0.0581552788285068</v>
      </c>
      <c r="AA21" s="23"/>
    </row>
    <row r="22" spans="2:26" ht="10.5">
      <c r="B22" s="16" t="s">
        <v>26</v>
      </c>
      <c r="D22" s="67">
        <v>-1106</v>
      </c>
      <c r="E22" s="18">
        <v>-1189</v>
      </c>
      <c r="F22" s="28">
        <v>-0.06980656013456686</v>
      </c>
      <c r="G22" s="47">
        <v>-59</v>
      </c>
      <c r="H22" s="18">
        <v>-68</v>
      </c>
      <c r="I22" s="28">
        <v>-0.1323529411764706</v>
      </c>
      <c r="J22" s="47">
        <v>-96</v>
      </c>
      <c r="K22" s="18">
        <v>-104</v>
      </c>
      <c r="L22" s="28">
        <v>-0.07692307692307693</v>
      </c>
      <c r="M22" s="47">
        <v>-374</v>
      </c>
      <c r="N22" s="18">
        <v>-354</v>
      </c>
      <c r="O22" s="28">
        <v>0.05649717514124294</v>
      </c>
      <c r="P22" s="47">
        <v>-308</v>
      </c>
      <c r="Q22" s="18">
        <v>-308</v>
      </c>
      <c r="R22" s="484" t="s">
        <v>13</v>
      </c>
      <c r="S22" s="47">
        <v>-203</v>
      </c>
      <c r="T22" s="18">
        <v>-219</v>
      </c>
      <c r="U22" s="28">
        <v>-0.0730593607305936</v>
      </c>
      <c r="V22" s="47">
        <v>3</v>
      </c>
      <c r="W22" s="48">
        <v>1</v>
      </c>
      <c r="X22" s="47">
        <v>-2143</v>
      </c>
      <c r="Y22" s="18">
        <v>-2241</v>
      </c>
      <c r="Z22" s="22">
        <v>-0.04373047746541722</v>
      </c>
    </row>
    <row r="23" spans="2:26" ht="10.5">
      <c r="B23" s="16" t="s">
        <v>27</v>
      </c>
      <c r="D23" s="67">
        <v>-495</v>
      </c>
      <c r="E23" s="18">
        <v>-467</v>
      </c>
      <c r="F23" s="28">
        <v>0.059957173447537475</v>
      </c>
      <c r="G23" s="47">
        <v>-54</v>
      </c>
      <c r="H23" s="18">
        <v>-61</v>
      </c>
      <c r="I23" s="28">
        <v>-0.11475409836065574</v>
      </c>
      <c r="J23" s="47">
        <v>-39</v>
      </c>
      <c r="K23" s="18">
        <v>-37</v>
      </c>
      <c r="L23" s="28">
        <v>0.05405405405405406</v>
      </c>
      <c r="M23" s="47">
        <v>-50</v>
      </c>
      <c r="N23" s="18">
        <v>-45</v>
      </c>
      <c r="O23" s="28">
        <v>0.1111111111111111</v>
      </c>
      <c r="P23" s="47">
        <v>-31</v>
      </c>
      <c r="Q23" s="18">
        <v>-29</v>
      </c>
      <c r="R23" s="28">
        <v>0.06896551724137931</v>
      </c>
      <c r="S23" s="47">
        <v>-29</v>
      </c>
      <c r="T23" s="18">
        <v>-26</v>
      </c>
      <c r="U23" s="28">
        <v>0.11538461538461539</v>
      </c>
      <c r="V23" s="47">
        <v>18</v>
      </c>
      <c r="W23" s="48">
        <v>8</v>
      </c>
      <c r="X23" s="47">
        <v>-680</v>
      </c>
      <c r="Y23" s="18">
        <v>-657</v>
      </c>
      <c r="Z23" s="22">
        <v>0.0350076103500761</v>
      </c>
    </row>
    <row r="24" spans="2:26" ht="10.5">
      <c r="B24" s="16" t="s">
        <v>28</v>
      </c>
      <c r="D24" s="67">
        <v>-806</v>
      </c>
      <c r="E24" s="18">
        <v>-901.83587154</v>
      </c>
      <c r="F24" s="28">
        <v>-0.10626753111555429</v>
      </c>
      <c r="G24" s="47">
        <v>-76</v>
      </c>
      <c r="H24" s="18">
        <v>-74</v>
      </c>
      <c r="I24" s="28">
        <v>0.02702702702702703</v>
      </c>
      <c r="J24" s="47">
        <v>-64</v>
      </c>
      <c r="K24" s="18">
        <v>-63</v>
      </c>
      <c r="L24" s="28">
        <v>0.015873015873015872</v>
      </c>
      <c r="M24" s="47">
        <v>-276</v>
      </c>
      <c r="N24" s="18">
        <v>-195</v>
      </c>
      <c r="O24" s="28">
        <v>0.4153846153846154</v>
      </c>
      <c r="P24" s="47">
        <v>-112</v>
      </c>
      <c r="Q24" s="18">
        <v>-117</v>
      </c>
      <c r="R24" s="28">
        <v>-0.042735042735042736</v>
      </c>
      <c r="S24" s="47">
        <v>-425</v>
      </c>
      <c r="T24" s="18">
        <v>-373</v>
      </c>
      <c r="U24" s="28">
        <v>0.13941018766756033</v>
      </c>
      <c r="V24" s="47">
        <v>463</v>
      </c>
      <c r="W24" s="48">
        <v>440.83587153999997</v>
      </c>
      <c r="X24" s="47">
        <v>-1296</v>
      </c>
      <c r="Y24" s="18">
        <v>-1283</v>
      </c>
      <c r="Z24" s="22">
        <v>0.010132501948558068</v>
      </c>
    </row>
    <row r="25" spans="2:26" s="49" customFormat="1" ht="10.5">
      <c r="B25" s="50"/>
      <c r="C25" s="49" t="s">
        <v>29</v>
      </c>
      <c r="D25" s="67">
        <v>-92.02462953</v>
      </c>
      <c r="E25" s="18">
        <v>-73.63342632</v>
      </c>
      <c r="F25" s="28">
        <v>0.2497670437074943</v>
      </c>
      <c r="G25" s="47">
        <v>-10.20845578</v>
      </c>
      <c r="H25" s="18">
        <v>-5.2251615099999995</v>
      </c>
      <c r="I25" s="28">
        <v>0.9537110499767117</v>
      </c>
      <c r="J25" s="47">
        <v>-12.82089949</v>
      </c>
      <c r="K25" s="18">
        <v>-9.551708529999999</v>
      </c>
      <c r="L25" s="28">
        <v>0.34226242873011975</v>
      </c>
      <c r="M25" s="47">
        <v>-13.61222088</v>
      </c>
      <c r="N25" s="18">
        <v>-16.778269530000003</v>
      </c>
      <c r="O25" s="28">
        <v>-0.1886993556957123</v>
      </c>
      <c r="P25" s="47">
        <v>-8.02953627</v>
      </c>
      <c r="Q25" s="18">
        <v>-2.8149653399999996</v>
      </c>
      <c r="R25" s="28">
        <v>1.8524458741648309</v>
      </c>
      <c r="S25" s="47">
        <v>-183.57347238</v>
      </c>
      <c r="T25" s="18">
        <v>-153.69130858999998</v>
      </c>
      <c r="U25" s="28">
        <v>0.19442975705097434</v>
      </c>
      <c r="V25" s="47">
        <v>119.11723257999998</v>
      </c>
      <c r="W25" s="48">
        <v>121.70926985999995</v>
      </c>
      <c r="X25" s="47">
        <v>-201.15198175</v>
      </c>
      <c r="Y25" s="18">
        <v>-139.98556996000002</v>
      </c>
      <c r="Z25" s="37">
        <v>0.43694797833432325</v>
      </c>
    </row>
    <row r="26" spans="2:26" s="7" customFormat="1" ht="10.5">
      <c r="B26" s="38" t="s">
        <v>30</v>
      </c>
      <c r="C26" s="68"/>
      <c r="D26" s="69">
        <v>-5141</v>
      </c>
      <c r="E26" s="41">
        <v>-5658.83587154</v>
      </c>
      <c r="F26" s="70">
        <v>-0.0915092579631711</v>
      </c>
      <c r="G26" s="43">
        <v>-516</v>
      </c>
      <c r="H26" s="41">
        <v>-605</v>
      </c>
      <c r="I26" s="70">
        <v>-0.14710743801652892</v>
      </c>
      <c r="J26" s="43">
        <v>-593</v>
      </c>
      <c r="K26" s="41">
        <v>-623</v>
      </c>
      <c r="L26" s="70">
        <v>-0.048154093097913325</v>
      </c>
      <c r="M26" s="43">
        <v>-1660</v>
      </c>
      <c r="N26" s="41">
        <v>-1577</v>
      </c>
      <c r="O26" s="70">
        <v>0.05263157894736842</v>
      </c>
      <c r="P26" s="43">
        <v>-731</v>
      </c>
      <c r="Q26" s="41">
        <v>-778</v>
      </c>
      <c r="R26" s="70">
        <v>-0.060411311053984576</v>
      </c>
      <c r="S26" s="43">
        <v>-726</v>
      </c>
      <c r="T26" s="41">
        <v>-684</v>
      </c>
      <c r="U26" s="70">
        <v>0.06140350877192982</v>
      </c>
      <c r="V26" s="43">
        <v>1205</v>
      </c>
      <c r="W26" s="44">
        <v>1243.83587154</v>
      </c>
      <c r="X26" s="43">
        <v>-8162</v>
      </c>
      <c r="Y26" s="41">
        <v>-8682</v>
      </c>
      <c r="Z26" s="71">
        <v>-0.0598940336328035</v>
      </c>
    </row>
    <row r="27" spans="2:26" s="7" customFormat="1" ht="10.5">
      <c r="B27" s="61" t="s">
        <v>31</v>
      </c>
      <c r="D27" s="72">
        <v>-2</v>
      </c>
      <c r="E27" s="73">
        <v>6</v>
      </c>
      <c r="F27" s="42" t="s">
        <v>15</v>
      </c>
      <c r="G27" s="74">
        <v>-25</v>
      </c>
      <c r="H27" s="73">
        <v>-16</v>
      </c>
      <c r="I27" s="42">
        <v>-0.5625</v>
      </c>
      <c r="J27" s="74">
        <v>2</v>
      </c>
      <c r="K27" s="73">
        <v>13</v>
      </c>
      <c r="L27" s="42">
        <v>-0.8461538461538461</v>
      </c>
      <c r="M27" s="74">
        <v>-7</v>
      </c>
      <c r="N27" s="73">
        <v>-1</v>
      </c>
      <c r="O27" s="42">
        <v>-6</v>
      </c>
      <c r="P27" s="74">
        <v>-3</v>
      </c>
      <c r="Q27" s="73">
        <v>2</v>
      </c>
      <c r="R27" s="42" t="s">
        <v>15</v>
      </c>
      <c r="S27" s="74">
        <v>1</v>
      </c>
      <c r="T27" s="73">
        <v>1</v>
      </c>
      <c r="U27" s="486" t="s">
        <v>13</v>
      </c>
      <c r="V27" s="74">
        <v>0</v>
      </c>
      <c r="W27" s="75">
        <v>0</v>
      </c>
      <c r="X27" s="74">
        <v>-34</v>
      </c>
      <c r="Y27" s="73">
        <v>5</v>
      </c>
      <c r="Z27" s="45" t="s">
        <v>15</v>
      </c>
    </row>
    <row r="28" spans="1:27" ht="10.5">
      <c r="A28" s="7"/>
      <c r="B28" s="61"/>
      <c r="C28" s="7"/>
      <c r="D28" s="76"/>
      <c r="E28" s="77"/>
      <c r="F28" s="28"/>
      <c r="G28" s="78"/>
      <c r="H28" s="77"/>
      <c r="I28" s="28"/>
      <c r="J28" s="78"/>
      <c r="K28" s="77"/>
      <c r="L28" s="28"/>
      <c r="M28" s="78"/>
      <c r="N28" s="77"/>
      <c r="O28" s="28"/>
      <c r="P28" s="78"/>
      <c r="Q28" s="77"/>
      <c r="R28" s="28"/>
      <c r="S28" s="78"/>
      <c r="T28" s="77"/>
      <c r="U28" s="28"/>
      <c r="V28" s="78"/>
      <c r="W28" s="79"/>
      <c r="X28" s="78"/>
      <c r="Y28" s="77"/>
      <c r="Z28" s="37"/>
      <c r="AA28" s="7"/>
    </row>
    <row r="29" spans="2:27" s="7" customFormat="1" ht="10.5">
      <c r="B29" s="38" t="s">
        <v>32</v>
      </c>
      <c r="C29" s="68"/>
      <c r="D29" s="69">
        <v>-891</v>
      </c>
      <c r="E29" s="41">
        <v>-242</v>
      </c>
      <c r="F29" s="70">
        <v>-2.6818181818181817</v>
      </c>
      <c r="G29" s="43">
        <v>-175</v>
      </c>
      <c r="H29" s="41">
        <v>-174</v>
      </c>
      <c r="I29" s="70">
        <v>-0.005747126436781609</v>
      </c>
      <c r="J29" s="43">
        <v>-22</v>
      </c>
      <c r="K29" s="41">
        <v>24</v>
      </c>
      <c r="L29" s="70" t="s">
        <v>15</v>
      </c>
      <c r="M29" s="43">
        <v>4</v>
      </c>
      <c r="N29" s="41">
        <v>123</v>
      </c>
      <c r="O29" s="70">
        <v>-0.967479674796748</v>
      </c>
      <c r="P29" s="43">
        <v>-55</v>
      </c>
      <c r="Q29" s="41">
        <v>2</v>
      </c>
      <c r="R29" s="70" t="s">
        <v>15</v>
      </c>
      <c r="S29" s="43">
        <v>-75</v>
      </c>
      <c r="T29" s="41">
        <v>-59</v>
      </c>
      <c r="U29" s="70">
        <v>-0.2711864406779661</v>
      </c>
      <c r="V29" s="43">
        <v>-6</v>
      </c>
      <c r="W29" s="44">
        <v>-10</v>
      </c>
      <c r="X29" s="43">
        <v>-1220</v>
      </c>
      <c r="Y29" s="41">
        <v>-336</v>
      </c>
      <c r="Z29" s="45">
        <v>-2.630952380952381</v>
      </c>
      <c r="AA29" s="60"/>
    </row>
    <row r="30" spans="1:27" ht="10.5">
      <c r="A30" s="7"/>
      <c r="B30" s="16" t="s">
        <v>33</v>
      </c>
      <c r="C30" s="7"/>
      <c r="D30" s="80">
        <v>-266.78027507</v>
      </c>
      <c r="E30" s="63">
        <v>19.51147296</v>
      </c>
      <c r="F30" s="81" t="s">
        <v>15</v>
      </c>
      <c r="G30" s="65">
        <v>-57.50216199</v>
      </c>
      <c r="H30" s="63">
        <v>0.38026278</v>
      </c>
      <c r="I30" s="81" t="s">
        <v>15</v>
      </c>
      <c r="J30" s="65">
        <v>-19.52625526</v>
      </c>
      <c r="K30" s="63">
        <v>-9.1939957</v>
      </c>
      <c r="L30" s="81">
        <v>-1.1238051329521503</v>
      </c>
      <c r="M30" s="65">
        <v>0.54726637</v>
      </c>
      <c r="N30" s="63">
        <v>-0.05452425999999999</v>
      </c>
      <c r="O30" s="81" t="s">
        <v>15</v>
      </c>
      <c r="P30" s="65">
        <v>-100.58761154</v>
      </c>
      <c r="Q30" s="63">
        <v>1.04081266</v>
      </c>
      <c r="R30" s="81" t="s">
        <v>15</v>
      </c>
      <c r="S30" s="65">
        <v>1.19301014</v>
      </c>
      <c r="T30" s="63">
        <v>0.98400321</v>
      </c>
      <c r="U30" s="81">
        <v>0.21240472376101285</v>
      </c>
      <c r="V30" s="65">
        <v>51.08986437</v>
      </c>
      <c r="W30" s="82">
        <v>-2.8268523000000023</v>
      </c>
      <c r="X30" s="65">
        <v>-391.56616298</v>
      </c>
      <c r="Y30" s="63">
        <v>9.841179349999997</v>
      </c>
      <c r="Z30" s="22" t="s">
        <v>15</v>
      </c>
      <c r="AA30" s="60"/>
    </row>
    <row r="31" spans="2:26" ht="10.5">
      <c r="B31" s="16" t="s">
        <v>34</v>
      </c>
      <c r="D31" s="67">
        <v>0</v>
      </c>
      <c r="E31" s="46">
        <v>0</v>
      </c>
      <c r="F31" s="83" t="s">
        <v>13</v>
      </c>
      <c r="G31" s="47">
        <v>0</v>
      </c>
      <c r="H31" s="46">
        <v>0</v>
      </c>
      <c r="I31" s="83" t="s">
        <v>13</v>
      </c>
      <c r="J31" s="47">
        <v>0</v>
      </c>
      <c r="K31" s="46">
        <v>0</v>
      </c>
      <c r="L31" s="83" t="s">
        <v>13</v>
      </c>
      <c r="M31" s="47">
        <v>-0.561665</v>
      </c>
      <c r="N31" s="46">
        <v>0</v>
      </c>
      <c r="O31" s="83" t="s">
        <v>13</v>
      </c>
      <c r="P31" s="47">
        <v>0</v>
      </c>
      <c r="Q31" s="46">
        <v>0</v>
      </c>
      <c r="R31" s="83" t="s">
        <v>13</v>
      </c>
      <c r="S31" s="47">
        <v>-4.064113</v>
      </c>
      <c r="T31" s="46">
        <v>0</v>
      </c>
      <c r="U31" s="83" t="s">
        <v>13</v>
      </c>
      <c r="V31" s="47">
        <v>0</v>
      </c>
      <c r="W31" s="84">
        <v>0</v>
      </c>
      <c r="X31" s="47">
        <v>-4.625778</v>
      </c>
      <c r="Y31" s="46">
        <v>0</v>
      </c>
      <c r="Z31" s="487" t="s">
        <v>13</v>
      </c>
    </row>
    <row r="32" spans="2:26" ht="10.5">
      <c r="B32" s="16" t="s">
        <v>35</v>
      </c>
      <c r="D32" s="67">
        <v>-1.2197249300000002</v>
      </c>
      <c r="E32" s="46">
        <v>-19.51147296</v>
      </c>
      <c r="F32" s="83">
        <v>0.9374867836733531</v>
      </c>
      <c r="G32" s="47">
        <v>-0.49783801</v>
      </c>
      <c r="H32" s="46">
        <v>0.61973722</v>
      </c>
      <c r="I32" s="83" t="s">
        <v>15</v>
      </c>
      <c r="J32" s="47">
        <v>0.52625526</v>
      </c>
      <c r="K32" s="46">
        <v>4.1939957</v>
      </c>
      <c r="L32" s="83">
        <v>-0.8745217454562483</v>
      </c>
      <c r="M32" s="47">
        <v>-2.98560137</v>
      </c>
      <c r="N32" s="46">
        <v>0.05452425999999999</v>
      </c>
      <c r="O32" s="83" t="s">
        <v>15</v>
      </c>
      <c r="P32" s="47">
        <v>-0.41238846</v>
      </c>
      <c r="Q32" s="46">
        <v>-0.04081266</v>
      </c>
      <c r="R32" s="83">
        <v>-9.104424950493303</v>
      </c>
      <c r="S32" s="47">
        <v>-1.12889714</v>
      </c>
      <c r="T32" s="46">
        <v>0.015996789999999997</v>
      </c>
      <c r="U32" s="83" t="s">
        <v>15</v>
      </c>
      <c r="V32" s="47">
        <v>-0.08986437000000036</v>
      </c>
      <c r="W32" s="84">
        <v>-3.173147699999999</v>
      </c>
      <c r="X32" s="47">
        <v>-5.80805902</v>
      </c>
      <c r="Y32" s="46">
        <v>-17.841179349999997</v>
      </c>
      <c r="Z32" s="85">
        <v>0.6744576742344109</v>
      </c>
    </row>
    <row r="33" spans="2:26" ht="10.5">
      <c r="B33" s="50" t="s">
        <v>36</v>
      </c>
      <c r="C33" s="49"/>
      <c r="D33" s="67">
        <v>-268</v>
      </c>
      <c r="E33" s="46">
        <v>0</v>
      </c>
      <c r="F33" s="83" t="s">
        <v>13</v>
      </c>
      <c r="G33" s="47">
        <v>-58</v>
      </c>
      <c r="H33" s="46">
        <v>1</v>
      </c>
      <c r="I33" s="83" t="s">
        <v>15</v>
      </c>
      <c r="J33" s="47">
        <v>-19</v>
      </c>
      <c r="K33" s="46">
        <v>-5</v>
      </c>
      <c r="L33" s="83">
        <v>-2.8</v>
      </c>
      <c r="M33" s="47">
        <v>-3</v>
      </c>
      <c r="N33" s="46">
        <v>0</v>
      </c>
      <c r="O33" s="83" t="s">
        <v>13</v>
      </c>
      <c r="P33" s="47">
        <v>-101</v>
      </c>
      <c r="Q33" s="46">
        <v>1</v>
      </c>
      <c r="R33" s="83" t="s">
        <v>15</v>
      </c>
      <c r="S33" s="47">
        <v>-4</v>
      </c>
      <c r="T33" s="46">
        <v>1</v>
      </c>
      <c r="U33" s="83" t="s">
        <v>15</v>
      </c>
      <c r="V33" s="47">
        <v>51</v>
      </c>
      <c r="W33" s="84">
        <v>-6</v>
      </c>
      <c r="X33" s="47">
        <v>-402</v>
      </c>
      <c r="Y33" s="46">
        <v>-8</v>
      </c>
      <c r="Z33" s="37">
        <v>-49.25</v>
      </c>
    </row>
    <row r="34" spans="2:29" s="7" customFormat="1" ht="10.5">
      <c r="B34" s="38" t="s">
        <v>37</v>
      </c>
      <c r="C34" s="68"/>
      <c r="D34" s="86">
        <v>-1159</v>
      </c>
      <c r="E34" s="87">
        <v>-242</v>
      </c>
      <c r="F34" s="88">
        <v>-3.7892561983471076</v>
      </c>
      <c r="G34" s="89">
        <v>-233</v>
      </c>
      <c r="H34" s="87">
        <v>-173</v>
      </c>
      <c r="I34" s="88">
        <v>-0.3468208092485549</v>
      </c>
      <c r="J34" s="89">
        <v>-41</v>
      </c>
      <c r="K34" s="87">
        <v>19</v>
      </c>
      <c r="L34" s="88" t="s">
        <v>15</v>
      </c>
      <c r="M34" s="89">
        <v>1</v>
      </c>
      <c r="N34" s="87">
        <v>123</v>
      </c>
      <c r="O34" s="88">
        <v>-0.991869918699187</v>
      </c>
      <c r="P34" s="89">
        <v>-156</v>
      </c>
      <c r="Q34" s="87">
        <v>3</v>
      </c>
      <c r="R34" s="88" t="s">
        <v>15</v>
      </c>
      <c r="S34" s="89">
        <v>-79</v>
      </c>
      <c r="T34" s="87">
        <v>-58</v>
      </c>
      <c r="U34" s="88">
        <v>-0.3620689655172414</v>
      </c>
      <c r="V34" s="89">
        <v>45</v>
      </c>
      <c r="W34" s="90">
        <v>-16</v>
      </c>
      <c r="X34" s="89">
        <v>-1622</v>
      </c>
      <c r="Y34" s="87">
        <v>-344</v>
      </c>
      <c r="Z34" s="45">
        <v>-3.7151162790697674</v>
      </c>
      <c r="AB34" s="60"/>
      <c r="AC34" s="60"/>
    </row>
    <row r="35" spans="2:26" ht="10.5">
      <c r="B35" s="16" t="s">
        <v>38</v>
      </c>
      <c r="C35" s="31"/>
      <c r="D35" s="91">
        <v>-0.221</v>
      </c>
      <c r="E35" s="92">
        <v>-0.047</v>
      </c>
      <c r="F35" s="93">
        <v>-17.4</v>
      </c>
      <c r="G35" s="94">
        <v>-0.527</v>
      </c>
      <c r="H35" s="92">
        <v>-0.421</v>
      </c>
      <c r="I35" s="93">
        <v>-10.600000000000003</v>
      </c>
      <c r="J35" s="94">
        <v>-0.04</v>
      </c>
      <c r="K35" s="92">
        <v>0.039</v>
      </c>
      <c r="L35" s="93">
        <v>-7.9</v>
      </c>
      <c r="M35" s="94">
        <v>0.003</v>
      </c>
      <c r="N35" s="92">
        <v>0.075</v>
      </c>
      <c r="O35" s="93">
        <v>-7.199999999999999</v>
      </c>
      <c r="P35" s="94">
        <v>-0.083</v>
      </c>
      <c r="Q35" s="92">
        <v>0.003</v>
      </c>
      <c r="R35" s="93">
        <v>-8.600000000000001</v>
      </c>
      <c r="S35" s="94"/>
      <c r="T35" s="92"/>
      <c r="U35" s="93"/>
      <c r="V35" s="95"/>
      <c r="W35" s="96"/>
      <c r="X35" s="94">
        <v>-0.189</v>
      </c>
      <c r="Y35" s="92">
        <v>-0.043</v>
      </c>
      <c r="Z35" s="97">
        <v>-14.600000000000001</v>
      </c>
    </row>
    <row r="36" spans="2:26" ht="10.5">
      <c r="B36" s="50" t="s">
        <v>39</v>
      </c>
      <c r="C36" s="49"/>
      <c r="D36" s="235"/>
      <c r="E36" s="236"/>
      <c r="F36" s="237"/>
      <c r="G36" s="238"/>
      <c r="H36" s="239"/>
      <c r="I36" s="237"/>
      <c r="J36" s="240"/>
      <c r="K36" s="241"/>
      <c r="L36" s="237"/>
      <c r="M36" s="240"/>
      <c r="N36" s="241"/>
      <c r="O36" s="237"/>
      <c r="P36" s="240"/>
      <c r="Q36" s="241"/>
      <c r="R36" s="237"/>
      <c r="S36" s="240"/>
      <c r="T36" s="241"/>
      <c r="U36" s="237"/>
      <c r="V36" s="242"/>
      <c r="W36" s="243"/>
      <c r="X36" s="99">
        <v>-35</v>
      </c>
      <c r="Y36" s="98">
        <v>-4</v>
      </c>
      <c r="Z36" s="22">
        <v>-7.75</v>
      </c>
    </row>
    <row r="37" spans="2:26" ht="10.5">
      <c r="B37" s="50" t="s">
        <v>40</v>
      </c>
      <c r="C37" s="49"/>
      <c r="D37" s="235"/>
      <c r="E37" s="236"/>
      <c r="F37" s="237"/>
      <c r="G37" s="238"/>
      <c r="H37" s="239"/>
      <c r="I37" s="237"/>
      <c r="J37" s="240"/>
      <c r="K37" s="241"/>
      <c r="L37" s="237"/>
      <c r="M37" s="240"/>
      <c r="N37" s="241"/>
      <c r="O37" s="237"/>
      <c r="P37" s="240"/>
      <c r="Q37" s="241"/>
      <c r="R37" s="237"/>
      <c r="S37" s="240"/>
      <c r="T37" s="241"/>
      <c r="U37" s="237"/>
      <c r="V37" s="242"/>
      <c r="W37" s="243"/>
      <c r="X37" s="99">
        <v>1</v>
      </c>
      <c r="Y37" s="98">
        <v>9</v>
      </c>
      <c r="Z37" s="22">
        <v>-0.8888888888888888</v>
      </c>
    </row>
    <row r="38" spans="2:26" ht="10.5">
      <c r="B38" s="50" t="s">
        <v>41</v>
      </c>
      <c r="C38" s="49"/>
      <c r="D38" s="235"/>
      <c r="E38" s="236"/>
      <c r="F38" s="237"/>
      <c r="G38" s="238"/>
      <c r="H38" s="239"/>
      <c r="I38" s="237"/>
      <c r="J38" s="240"/>
      <c r="K38" s="241"/>
      <c r="L38" s="237"/>
      <c r="M38" s="240"/>
      <c r="N38" s="241"/>
      <c r="O38" s="237"/>
      <c r="P38" s="240"/>
      <c r="Q38" s="241"/>
      <c r="R38" s="237"/>
      <c r="S38" s="240"/>
      <c r="T38" s="241"/>
      <c r="U38" s="237"/>
      <c r="V38" s="242"/>
      <c r="W38" s="243"/>
      <c r="X38" s="99">
        <v>36</v>
      </c>
      <c r="Y38" s="98">
        <v>12</v>
      </c>
      <c r="Z38" s="22">
        <v>2</v>
      </c>
    </row>
    <row r="39" spans="2:26" ht="10.5">
      <c r="B39" s="50" t="s">
        <v>42</v>
      </c>
      <c r="C39" s="49"/>
      <c r="D39" s="235"/>
      <c r="E39" s="236"/>
      <c r="F39" s="237"/>
      <c r="G39" s="238"/>
      <c r="H39" s="239"/>
      <c r="I39" s="237"/>
      <c r="J39" s="240"/>
      <c r="K39" s="241"/>
      <c r="L39" s="237"/>
      <c r="M39" s="240"/>
      <c r="N39" s="241"/>
      <c r="O39" s="237"/>
      <c r="P39" s="240"/>
      <c r="Q39" s="241"/>
      <c r="R39" s="237"/>
      <c r="S39" s="240"/>
      <c r="T39" s="241"/>
      <c r="U39" s="237"/>
      <c r="V39" s="242"/>
      <c r="W39" s="243"/>
      <c r="X39" s="99">
        <v>-92</v>
      </c>
      <c r="Y39" s="98">
        <v>-55</v>
      </c>
      <c r="Z39" s="22">
        <v>-0.6727272727272727</v>
      </c>
    </row>
    <row r="40" spans="2:26" ht="10.5">
      <c r="B40" s="50" t="s">
        <v>43</v>
      </c>
      <c r="C40" s="49"/>
      <c r="D40" s="235"/>
      <c r="E40" s="236"/>
      <c r="F40" s="237"/>
      <c r="G40" s="238"/>
      <c r="H40" s="239"/>
      <c r="I40" s="237"/>
      <c r="J40" s="240"/>
      <c r="K40" s="241"/>
      <c r="L40" s="237"/>
      <c r="M40" s="240"/>
      <c r="N40" s="241"/>
      <c r="O40" s="237"/>
      <c r="P40" s="240"/>
      <c r="Q40" s="241"/>
      <c r="R40" s="237"/>
      <c r="S40" s="240"/>
      <c r="T40" s="241"/>
      <c r="U40" s="237"/>
      <c r="V40" s="242"/>
      <c r="W40" s="243"/>
      <c r="X40" s="99">
        <v>-998</v>
      </c>
      <c r="Y40" s="98">
        <v>-25</v>
      </c>
      <c r="Z40" s="37">
        <v>-38.92</v>
      </c>
    </row>
    <row r="41" spans="2:26" s="7" customFormat="1" ht="10.5">
      <c r="B41" s="100" t="s">
        <v>44</v>
      </c>
      <c r="C41" s="101"/>
      <c r="D41" s="245"/>
      <c r="E41" s="246"/>
      <c r="F41" s="247"/>
      <c r="G41" s="248"/>
      <c r="H41" s="249"/>
      <c r="I41" s="247"/>
      <c r="J41" s="250"/>
      <c r="K41" s="251"/>
      <c r="L41" s="247"/>
      <c r="M41" s="250"/>
      <c r="N41" s="251"/>
      <c r="O41" s="247"/>
      <c r="P41" s="250"/>
      <c r="Q41" s="251"/>
      <c r="R41" s="247"/>
      <c r="S41" s="250"/>
      <c r="T41" s="251"/>
      <c r="U41" s="247"/>
      <c r="V41" s="252"/>
      <c r="W41" s="253"/>
      <c r="X41" s="40">
        <v>-1088</v>
      </c>
      <c r="Y41" s="103">
        <v>-63</v>
      </c>
      <c r="Z41" s="45">
        <v>-16.26984126984127</v>
      </c>
    </row>
    <row r="42" spans="1:27" ht="10.5">
      <c r="A42" s="7"/>
      <c r="B42" s="104"/>
      <c r="C42" s="105"/>
      <c r="D42" s="254"/>
      <c r="E42" s="255"/>
      <c r="F42" s="256"/>
      <c r="G42" s="257"/>
      <c r="H42" s="258"/>
      <c r="I42" s="256"/>
      <c r="J42" s="259"/>
      <c r="K42" s="260"/>
      <c r="L42" s="256"/>
      <c r="M42" s="259"/>
      <c r="N42" s="260"/>
      <c r="O42" s="256"/>
      <c r="P42" s="259"/>
      <c r="Q42" s="260"/>
      <c r="R42" s="256"/>
      <c r="S42" s="259"/>
      <c r="T42" s="260"/>
      <c r="U42" s="256"/>
      <c r="V42" s="261"/>
      <c r="W42" s="262"/>
      <c r="X42" s="107"/>
      <c r="Y42" s="106"/>
      <c r="Z42" s="37"/>
      <c r="AA42" s="7"/>
    </row>
    <row r="43" spans="2:26" s="7" customFormat="1" ht="10.5">
      <c r="B43" s="100" t="s">
        <v>45</v>
      </c>
      <c r="C43" s="101"/>
      <c r="D43" s="245"/>
      <c r="E43" s="246"/>
      <c r="F43" s="247"/>
      <c r="G43" s="248"/>
      <c r="H43" s="249"/>
      <c r="I43" s="247"/>
      <c r="J43" s="250"/>
      <c r="K43" s="251"/>
      <c r="L43" s="247"/>
      <c r="M43" s="250"/>
      <c r="N43" s="251"/>
      <c r="O43" s="247"/>
      <c r="P43" s="250"/>
      <c r="Q43" s="251"/>
      <c r="R43" s="247"/>
      <c r="S43" s="250"/>
      <c r="T43" s="251"/>
      <c r="U43" s="247"/>
      <c r="V43" s="252"/>
      <c r="W43" s="253"/>
      <c r="X43" s="40">
        <v>-2676</v>
      </c>
      <c r="Y43" s="103">
        <v>-412</v>
      </c>
      <c r="Z43" s="45">
        <v>-5.495145631067961</v>
      </c>
    </row>
    <row r="44" spans="1:27" ht="10.5">
      <c r="A44" s="7"/>
      <c r="B44" s="104"/>
      <c r="C44" s="105"/>
      <c r="D44" s="254"/>
      <c r="E44" s="255"/>
      <c r="F44" s="256"/>
      <c r="G44" s="257"/>
      <c r="H44" s="258"/>
      <c r="I44" s="256"/>
      <c r="J44" s="259"/>
      <c r="K44" s="260"/>
      <c r="L44" s="256"/>
      <c r="M44" s="259"/>
      <c r="N44" s="260"/>
      <c r="O44" s="256"/>
      <c r="P44" s="259"/>
      <c r="Q44" s="260"/>
      <c r="R44" s="256"/>
      <c r="S44" s="259"/>
      <c r="T44" s="260"/>
      <c r="U44" s="256"/>
      <c r="V44" s="261"/>
      <c r="W44" s="262"/>
      <c r="X44" s="107"/>
      <c r="Y44" s="106"/>
      <c r="Z44" s="22"/>
      <c r="AA44" s="7"/>
    </row>
    <row r="45" spans="2:26" ht="10.5">
      <c r="B45" s="50" t="s">
        <v>46</v>
      </c>
      <c r="C45" s="49"/>
      <c r="D45" s="235"/>
      <c r="E45" s="236"/>
      <c r="F45" s="237"/>
      <c r="G45" s="238"/>
      <c r="H45" s="239"/>
      <c r="I45" s="237"/>
      <c r="J45" s="240"/>
      <c r="K45" s="241"/>
      <c r="L45" s="237"/>
      <c r="M45" s="240"/>
      <c r="N45" s="241"/>
      <c r="O45" s="237"/>
      <c r="P45" s="240"/>
      <c r="Q45" s="241"/>
      <c r="R45" s="237"/>
      <c r="S45" s="240"/>
      <c r="T45" s="241"/>
      <c r="U45" s="237"/>
      <c r="V45" s="242"/>
      <c r="W45" s="243"/>
      <c r="X45" s="99">
        <v>-1</v>
      </c>
      <c r="Y45" s="98">
        <v>-7</v>
      </c>
      <c r="Z45" s="22">
        <v>0.8571428571428571</v>
      </c>
    </row>
    <row r="46" spans="2:26" ht="10.5">
      <c r="B46" s="50" t="s">
        <v>47</v>
      </c>
      <c r="C46" s="49"/>
      <c r="D46" s="235"/>
      <c r="E46" s="236"/>
      <c r="F46" s="237"/>
      <c r="G46" s="238"/>
      <c r="H46" s="239"/>
      <c r="I46" s="237"/>
      <c r="J46" s="240"/>
      <c r="K46" s="241"/>
      <c r="L46" s="237"/>
      <c r="M46" s="240"/>
      <c r="N46" s="241"/>
      <c r="O46" s="237"/>
      <c r="P46" s="240"/>
      <c r="Q46" s="241"/>
      <c r="R46" s="237"/>
      <c r="S46" s="240"/>
      <c r="T46" s="241"/>
      <c r="U46" s="237"/>
      <c r="V46" s="242"/>
      <c r="W46" s="243"/>
      <c r="X46" s="99">
        <v>553</v>
      </c>
      <c r="Y46" s="98">
        <v>77</v>
      </c>
      <c r="Z46" s="22">
        <v>6.181818181818182</v>
      </c>
    </row>
    <row r="47" spans="2:26" ht="11.25" thickBot="1">
      <c r="B47" s="108" t="s">
        <v>48</v>
      </c>
      <c r="C47" s="109"/>
      <c r="D47" s="263"/>
      <c r="E47" s="264"/>
      <c r="F47" s="265"/>
      <c r="G47" s="266"/>
      <c r="H47" s="267"/>
      <c r="I47" s="265"/>
      <c r="J47" s="268"/>
      <c r="K47" s="269"/>
      <c r="L47" s="265"/>
      <c r="M47" s="268"/>
      <c r="N47" s="269"/>
      <c r="O47" s="265"/>
      <c r="P47" s="268"/>
      <c r="Q47" s="269"/>
      <c r="R47" s="265"/>
      <c r="S47" s="268"/>
      <c r="T47" s="269"/>
      <c r="U47" s="265"/>
      <c r="V47" s="270"/>
      <c r="W47" s="271"/>
      <c r="X47" s="111">
        <v>0</v>
      </c>
      <c r="Y47" s="110">
        <v>0</v>
      </c>
      <c r="Z47" s="488" t="s">
        <v>13</v>
      </c>
    </row>
    <row r="48" spans="2:26" s="7" customFormat="1" ht="11.25" thickTop="1">
      <c r="B48" s="104" t="s">
        <v>49</v>
      </c>
      <c r="C48" s="105"/>
      <c r="D48" s="254"/>
      <c r="E48" s="255"/>
      <c r="F48" s="256"/>
      <c r="G48" s="257"/>
      <c r="H48" s="258"/>
      <c r="I48" s="256"/>
      <c r="J48" s="259"/>
      <c r="K48" s="260"/>
      <c r="L48" s="256"/>
      <c r="M48" s="259"/>
      <c r="N48" s="260"/>
      <c r="O48" s="256"/>
      <c r="P48" s="259"/>
      <c r="Q48" s="260"/>
      <c r="R48" s="256"/>
      <c r="S48" s="259"/>
      <c r="T48" s="260"/>
      <c r="U48" s="256"/>
      <c r="V48" s="261"/>
      <c r="W48" s="262"/>
      <c r="X48" s="492">
        <v>-2124</v>
      </c>
      <c r="Y48" s="112">
        <v>-342</v>
      </c>
      <c r="Z48" s="45">
        <v>-5.2105263157894735</v>
      </c>
    </row>
    <row r="49" spans="1:27" ht="10.5">
      <c r="A49" s="7"/>
      <c r="B49" s="104"/>
      <c r="C49" s="105"/>
      <c r="D49" s="254"/>
      <c r="E49" s="255"/>
      <c r="F49" s="256"/>
      <c r="G49" s="257"/>
      <c r="H49" s="258"/>
      <c r="I49" s="256"/>
      <c r="J49" s="259"/>
      <c r="K49" s="260"/>
      <c r="L49" s="256"/>
      <c r="M49" s="259"/>
      <c r="N49" s="260"/>
      <c r="O49" s="256"/>
      <c r="P49" s="259"/>
      <c r="Q49" s="260"/>
      <c r="R49" s="256"/>
      <c r="S49" s="259"/>
      <c r="T49" s="260"/>
      <c r="U49" s="256"/>
      <c r="V49" s="261"/>
      <c r="W49" s="262"/>
      <c r="X49" s="107"/>
      <c r="Y49" s="106"/>
      <c r="Z49" s="22"/>
      <c r="AA49" s="7"/>
    </row>
    <row r="50" spans="1:27" ht="10.5">
      <c r="A50" s="7"/>
      <c r="B50" s="50" t="s">
        <v>50</v>
      </c>
      <c r="C50" s="49"/>
      <c r="D50" s="254"/>
      <c r="E50" s="255"/>
      <c r="F50" s="256"/>
      <c r="G50" s="257"/>
      <c r="H50" s="258"/>
      <c r="I50" s="256"/>
      <c r="J50" s="259"/>
      <c r="K50" s="260"/>
      <c r="L50" s="256"/>
      <c r="M50" s="259"/>
      <c r="N50" s="260"/>
      <c r="O50" s="256"/>
      <c r="P50" s="259"/>
      <c r="Q50" s="260"/>
      <c r="R50" s="256"/>
      <c r="S50" s="259"/>
      <c r="T50" s="260"/>
      <c r="U50" s="256"/>
      <c r="V50" s="261"/>
      <c r="W50" s="262"/>
      <c r="X50" s="113"/>
      <c r="Y50" s="106"/>
      <c r="Z50" s="22"/>
      <c r="AA50" s="7"/>
    </row>
    <row r="51" spans="2:26" ht="11.25" thickBot="1">
      <c r="B51" s="114" t="s">
        <v>51</v>
      </c>
      <c r="C51" s="115"/>
      <c r="D51" s="274"/>
      <c r="E51" s="275"/>
      <c r="F51" s="276"/>
      <c r="G51" s="277"/>
      <c r="H51" s="278"/>
      <c r="I51" s="276"/>
      <c r="J51" s="279"/>
      <c r="K51" s="280"/>
      <c r="L51" s="276"/>
      <c r="M51" s="279"/>
      <c r="N51" s="280"/>
      <c r="O51" s="276"/>
      <c r="P51" s="279"/>
      <c r="Q51" s="280"/>
      <c r="R51" s="276"/>
      <c r="S51" s="279"/>
      <c r="T51" s="280"/>
      <c r="U51" s="276"/>
      <c r="V51" s="281"/>
      <c r="W51" s="282"/>
      <c r="X51" s="116">
        <v>-4.44</v>
      </c>
      <c r="Y51" s="117">
        <v>-0.72</v>
      </c>
      <c r="Z51" s="118">
        <v>-5.166666666666668</v>
      </c>
    </row>
    <row r="52" spans="3:26" ht="10.5">
      <c r="C52" s="119"/>
      <c r="D52" s="120"/>
      <c r="E52" s="120"/>
      <c r="F52" s="121"/>
      <c r="G52" s="122"/>
      <c r="H52" s="122"/>
      <c r="I52" s="123"/>
      <c r="J52" s="124"/>
      <c r="K52" s="125"/>
      <c r="L52" s="121"/>
      <c r="M52" s="49"/>
      <c r="N52" s="126"/>
      <c r="O52" s="121"/>
      <c r="P52" s="49"/>
      <c r="Q52" s="126"/>
      <c r="R52" s="121"/>
      <c r="S52" s="49"/>
      <c r="T52" s="126"/>
      <c r="U52" s="121"/>
      <c r="V52" s="49"/>
      <c r="W52" s="126"/>
      <c r="X52" s="49"/>
      <c r="Y52" s="126"/>
      <c r="Z52" s="127"/>
    </row>
    <row r="53" spans="3:26" ht="11.25" thickBot="1">
      <c r="C53" s="128"/>
      <c r="D53" s="120"/>
      <c r="E53" s="120"/>
      <c r="F53" s="121"/>
      <c r="G53" s="129"/>
      <c r="H53" s="129"/>
      <c r="I53" s="130"/>
      <c r="J53" s="115"/>
      <c r="K53" s="131"/>
      <c r="L53" s="121"/>
      <c r="M53" s="49"/>
      <c r="N53" s="126"/>
      <c r="O53" s="121"/>
      <c r="P53" s="49"/>
      <c r="Q53" s="126"/>
      <c r="R53" s="121"/>
      <c r="S53" s="49"/>
      <c r="T53" s="126"/>
      <c r="U53" s="121"/>
      <c r="V53" s="49"/>
      <c r="W53" s="126"/>
      <c r="X53" s="49"/>
      <c r="Y53" s="126"/>
      <c r="Z53" s="127"/>
    </row>
    <row r="54" spans="2:26" ht="10.5">
      <c r="B54" s="52" t="s">
        <v>52</v>
      </c>
      <c r="C54" s="119"/>
      <c r="D54" s="132"/>
      <c r="E54" s="133"/>
      <c r="F54" s="134"/>
      <c r="G54" s="135"/>
      <c r="H54" s="122"/>
      <c r="I54" s="134"/>
      <c r="J54" s="124"/>
      <c r="K54" s="125"/>
      <c r="L54" s="136"/>
      <c r="M54" s="137"/>
      <c r="N54" s="125"/>
      <c r="O54" s="136"/>
      <c r="P54" s="137"/>
      <c r="Q54" s="125"/>
      <c r="R54" s="136"/>
      <c r="S54" s="137"/>
      <c r="T54" s="125"/>
      <c r="U54" s="136"/>
      <c r="V54" s="137"/>
      <c r="W54" s="125"/>
      <c r="X54" s="137"/>
      <c r="Y54" s="125"/>
      <c r="Z54" s="138"/>
    </row>
    <row r="55" spans="2:26" ht="10.5">
      <c r="B55" s="139" t="s">
        <v>53</v>
      </c>
      <c r="C55" s="140"/>
      <c r="D55" s="141">
        <v>-396</v>
      </c>
      <c r="E55" s="142">
        <v>225</v>
      </c>
      <c r="F55" s="37" t="s">
        <v>15</v>
      </c>
      <c r="G55" s="143">
        <v>-121</v>
      </c>
      <c r="H55" s="144">
        <v>-113</v>
      </c>
      <c r="I55" s="37">
        <v>-0.07079646017699115</v>
      </c>
      <c r="J55" s="145">
        <v>17</v>
      </c>
      <c r="K55" s="142">
        <v>61</v>
      </c>
      <c r="L55" s="34">
        <v>-0.7213114754098361</v>
      </c>
      <c r="M55" s="146">
        <v>54</v>
      </c>
      <c r="N55" s="142">
        <v>168</v>
      </c>
      <c r="O55" s="34">
        <v>-0.6785714285714286</v>
      </c>
      <c r="P55" s="147">
        <v>-24</v>
      </c>
      <c r="Q55" s="142">
        <v>31</v>
      </c>
      <c r="R55" s="34" t="s">
        <v>15</v>
      </c>
      <c r="S55" s="146">
        <v>-46</v>
      </c>
      <c r="T55" s="142">
        <v>-33</v>
      </c>
      <c r="U55" s="34">
        <v>-0.3939393939393939</v>
      </c>
      <c r="V55" s="303"/>
      <c r="W55" s="339"/>
      <c r="X55" s="146">
        <v>-540</v>
      </c>
      <c r="Y55" s="142">
        <v>321</v>
      </c>
      <c r="Z55" s="37" t="s">
        <v>15</v>
      </c>
    </row>
    <row r="56" spans="2:26" ht="10.5">
      <c r="B56" s="16" t="s">
        <v>54</v>
      </c>
      <c r="D56" s="306"/>
      <c r="E56" s="307"/>
      <c r="F56" s="308"/>
      <c r="G56" s="309"/>
      <c r="H56" s="310"/>
      <c r="I56" s="308"/>
      <c r="J56" s="311"/>
      <c r="K56" s="312"/>
      <c r="L56" s="313"/>
      <c r="M56" s="314"/>
      <c r="N56" s="312"/>
      <c r="O56" s="313"/>
      <c r="P56" s="314"/>
      <c r="Q56" s="312"/>
      <c r="R56" s="313"/>
      <c r="S56" s="314"/>
      <c r="T56" s="312"/>
      <c r="U56" s="313"/>
      <c r="V56" s="314"/>
      <c r="W56" s="312"/>
      <c r="X56" s="493">
        <v>7497</v>
      </c>
      <c r="Y56" s="494">
        <v>9742</v>
      </c>
      <c r="Z56" s="22">
        <v>-0.23044549373845205</v>
      </c>
    </row>
    <row r="57" spans="2:26" ht="10.5">
      <c r="B57" s="16" t="s">
        <v>55</v>
      </c>
      <c r="D57" s="306"/>
      <c r="E57" s="307"/>
      <c r="F57" s="308"/>
      <c r="G57" s="309"/>
      <c r="H57" s="310"/>
      <c r="I57" s="308"/>
      <c r="J57" s="311"/>
      <c r="K57" s="312"/>
      <c r="L57" s="313"/>
      <c r="M57" s="314"/>
      <c r="N57" s="312"/>
      <c r="O57" s="313"/>
      <c r="P57" s="314"/>
      <c r="Q57" s="312"/>
      <c r="R57" s="313"/>
      <c r="S57" s="314"/>
      <c r="T57" s="312"/>
      <c r="U57" s="313"/>
      <c r="V57" s="314"/>
      <c r="W57" s="312"/>
      <c r="X57" s="493">
        <v>43352</v>
      </c>
      <c r="Y57" s="494">
        <v>42761</v>
      </c>
      <c r="Z57" s="22">
        <v>0.013821005121489207</v>
      </c>
    </row>
    <row r="58" spans="2:26" ht="10.5">
      <c r="B58" s="16" t="s">
        <v>56</v>
      </c>
      <c r="D58" s="306"/>
      <c r="E58" s="307"/>
      <c r="F58" s="308"/>
      <c r="G58" s="309"/>
      <c r="H58" s="310"/>
      <c r="I58" s="308"/>
      <c r="J58" s="311"/>
      <c r="K58" s="312"/>
      <c r="L58" s="313"/>
      <c r="M58" s="314"/>
      <c r="N58" s="312"/>
      <c r="O58" s="313"/>
      <c r="P58" s="314"/>
      <c r="Q58" s="312"/>
      <c r="R58" s="313"/>
      <c r="S58" s="314"/>
      <c r="T58" s="312"/>
      <c r="U58" s="313"/>
      <c r="V58" s="314"/>
      <c r="W58" s="312"/>
      <c r="X58" s="148">
        <v>0.17293319800701237</v>
      </c>
      <c r="Y58" s="149">
        <v>0.22782441944762752</v>
      </c>
      <c r="Z58" s="97">
        <v>-5.489122144061515</v>
      </c>
    </row>
    <row r="59" spans="2:26" ht="10.5">
      <c r="B59" s="16" t="s">
        <v>57</v>
      </c>
      <c r="D59" s="306"/>
      <c r="E59" s="307"/>
      <c r="F59" s="308"/>
      <c r="G59" s="309"/>
      <c r="H59" s="310"/>
      <c r="I59" s="308"/>
      <c r="J59" s="311"/>
      <c r="K59" s="312"/>
      <c r="L59" s="313"/>
      <c r="M59" s="314"/>
      <c r="N59" s="312"/>
      <c r="O59" s="313"/>
      <c r="P59" s="314"/>
      <c r="Q59" s="312"/>
      <c r="R59" s="313"/>
      <c r="S59" s="314"/>
      <c r="T59" s="312"/>
      <c r="U59" s="313"/>
      <c r="V59" s="314"/>
      <c r="W59" s="312"/>
      <c r="X59" s="493">
        <v>6354</v>
      </c>
      <c r="Y59" s="494">
        <v>5830</v>
      </c>
      <c r="Z59" s="22">
        <v>0.08987993138936536</v>
      </c>
    </row>
    <row r="60" spans="2:26" ht="11.25" thickBot="1">
      <c r="B60" s="150" t="s">
        <v>58</v>
      </c>
      <c r="C60" s="128"/>
      <c r="D60" s="318"/>
      <c r="E60" s="319"/>
      <c r="F60" s="320"/>
      <c r="G60" s="321"/>
      <c r="H60" s="322"/>
      <c r="I60" s="320"/>
      <c r="J60" s="323"/>
      <c r="K60" s="324"/>
      <c r="L60" s="325"/>
      <c r="M60" s="326"/>
      <c r="N60" s="324"/>
      <c r="O60" s="325"/>
      <c r="P60" s="326"/>
      <c r="Q60" s="324"/>
      <c r="R60" s="325"/>
      <c r="S60" s="326"/>
      <c r="T60" s="324"/>
      <c r="U60" s="325"/>
      <c r="V60" s="326"/>
      <c r="W60" s="324"/>
      <c r="X60" s="495">
        <v>6989</v>
      </c>
      <c r="Y60" s="496">
        <v>6179</v>
      </c>
      <c r="Z60" s="118">
        <v>0.13108917300534068</v>
      </c>
    </row>
    <row r="62" ht="10.5">
      <c r="B62" s="1" t="s">
        <v>59</v>
      </c>
    </row>
    <row r="63" ht="10.5">
      <c r="B63" s="1" t="s">
        <v>60</v>
      </c>
    </row>
    <row r="64" ht="10.5">
      <c r="B64" s="1" t="s">
        <v>61</v>
      </c>
    </row>
  </sheetData>
  <sheetProtection/>
  <mergeCells count="10">
    <mergeCell ref="P4:R5"/>
    <mergeCell ref="S4:U5"/>
    <mergeCell ref="V4:W5"/>
    <mergeCell ref="X4:Z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64"/>
  <sheetViews>
    <sheetView showGridLines="0" zoomScale="90" zoomScaleNormal="90" workbookViewId="0" topLeftCell="A1">
      <selection activeCell="U19" sqref="U19"/>
    </sheetView>
  </sheetViews>
  <sheetFormatPr defaultColWidth="9.140625" defaultRowHeight="12.75"/>
  <cols>
    <col min="1" max="1" width="2.421875" style="1" customWidth="1"/>
    <col min="2" max="2" width="2.8515625" style="1" customWidth="1"/>
    <col min="3" max="3" width="21.7109375" style="1" customWidth="1"/>
    <col min="4" max="5" width="8.28125" style="2" customWidth="1"/>
    <col min="6" max="8" width="8.28125" style="3" customWidth="1"/>
    <col min="9" max="9" width="9.140625" style="3" customWidth="1"/>
    <col min="10" max="10" width="8.28125" style="1" customWidth="1"/>
    <col min="11" max="11" width="8.28125" style="4" customWidth="1"/>
    <col min="12" max="12" width="8.28125" style="3" customWidth="1"/>
    <col min="13" max="13" width="8.28125" style="1" customWidth="1"/>
    <col min="14" max="14" width="8.28125" style="4" customWidth="1"/>
    <col min="15" max="15" width="8.28125" style="3" customWidth="1"/>
    <col min="16" max="16" width="8.28125" style="1" customWidth="1"/>
    <col min="17" max="17" width="8.28125" style="4" customWidth="1"/>
    <col min="18" max="18" width="8.28125" style="3" customWidth="1"/>
    <col min="19" max="19" width="8.28125" style="1" customWidth="1"/>
    <col min="20" max="20" width="8.28125" style="4" customWidth="1"/>
    <col min="21" max="21" width="8.28125" style="3" customWidth="1"/>
    <col min="22" max="22" width="8.28125" style="1" customWidth="1"/>
    <col min="23" max="23" width="8.28125" style="4" customWidth="1"/>
    <col min="24" max="24" width="8.28125" style="1" customWidth="1"/>
    <col min="25" max="25" width="8.28125" style="4" customWidth="1"/>
    <col min="26" max="26" width="9.00390625" style="5" customWidth="1"/>
    <col min="27" max="27" width="5.28125" style="1" customWidth="1"/>
    <col min="28" max="16384" width="9.140625" style="1" customWidth="1"/>
  </cols>
  <sheetData>
    <row r="1" spans="2:3" ht="11.25">
      <c r="B1" s="532"/>
      <c r="C1" s="532"/>
    </row>
    <row r="2" spans="2:4" ht="23.25" customHeight="1">
      <c r="B2" s="532"/>
      <c r="C2" s="532"/>
      <c r="D2" s="6" t="s">
        <v>62</v>
      </c>
    </row>
    <row r="3" ht="12" thickBot="1"/>
    <row r="4" spans="1:27" ht="13.5" customHeight="1">
      <c r="A4" s="7"/>
      <c r="B4" s="533" t="s">
        <v>1</v>
      </c>
      <c r="C4" s="534"/>
      <c r="D4" s="539" t="s">
        <v>2</v>
      </c>
      <c r="E4" s="519"/>
      <c r="F4" s="519"/>
      <c r="G4" s="518" t="s">
        <v>3</v>
      </c>
      <c r="H4" s="519"/>
      <c r="I4" s="520"/>
      <c r="J4" s="519" t="s">
        <v>4</v>
      </c>
      <c r="K4" s="519"/>
      <c r="L4" s="520"/>
      <c r="M4" s="518" t="s">
        <v>5</v>
      </c>
      <c r="N4" s="519"/>
      <c r="O4" s="520"/>
      <c r="P4" s="518" t="s">
        <v>6</v>
      </c>
      <c r="Q4" s="519"/>
      <c r="R4" s="520"/>
      <c r="S4" s="518" t="s">
        <v>7</v>
      </c>
      <c r="T4" s="519"/>
      <c r="U4" s="520"/>
      <c r="V4" s="518" t="s">
        <v>8</v>
      </c>
      <c r="W4" s="524"/>
      <c r="X4" s="526" t="s">
        <v>9</v>
      </c>
      <c r="Y4" s="527"/>
      <c r="Z4" s="528"/>
      <c r="AA4" s="7"/>
    </row>
    <row r="5" spans="1:27" ht="11.25" customHeight="1">
      <c r="A5" s="8"/>
      <c r="B5" s="535"/>
      <c r="C5" s="536"/>
      <c r="D5" s="540"/>
      <c r="E5" s="522"/>
      <c r="F5" s="522"/>
      <c r="G5" s="521"/>
      <c r="H5" s="522"/>
      <c r="I5" s="523"/>
      <c r="J5" s="522"/>
      <c r="K5" s="522"/>
      <c r="L5" s="523"/>
      <c r="M5" s="521"/>
      <c r="N5" s="522"/>
      <c r="O5" s="523"/>
      <c r="P5" s="521"/>
      <c r="Q5" s="522"/>
      <c r="R5" s="523"/>
      <c r="S5" s="521"/>
      <c r="T5" s="522"/>
      <c r="U5" s="523"/>
      <c r="V5" s="521"/>
      <c r="W5" s="525"/>
      <c r="X5" s="529"/>
      <c r="Y5" s="530"/>
      <c r="Z5" s="531"/>
      <c r="AA5" s="8"/>
    </row>
    <row r="6" spans="1:27" ht="11.25" customHeight="1">
      <c r="A6" s="9"/>
      <c r="B6" s="537"/>
      <c r="C6" s="538"/>
      <c r="D6" s="10">
        <v>2020</v>
      </c>
      <c r="E6" s="11">
        <v>2019</v>
      </c>
      <c r="F6" s="12" t="s">
        <v>10</v>
      </c>
      <c r="G6" s="10">
        <v>2020</v>
      </c>
      <c r="H6" s="11">
        <v>2019</v>
      </c>
      <c r="I6" s="12" t="s">
        <v>10</v>
      </c>
      <c r="J6" s="10">
        <v>2020</v>
      </c>
      <c r="K6" s="11">
        <v>2019</v>
      </c>
      <c r="L6" s="12" t="s">
        <v>10</v>
      </c>
      <c r="M6" s="10">
        <v>2020</v>
      </c>
      <c r="N6" s="11">
        <v>2019</v>
      </c>
      <c r="O6" s="12" t="s">
        <v>10</v>
      </c>
      <c r="P6" s="10">
        <v>2020</v>
      </c>
      <c r="Q6" s="11">
        <v>2019</v>
      </c>
      <c r="R6" s="12" t="s">
        <v>10</v>
      </c>
      <c r="S6" s="10">
        <v>2020</v>
      </c>
      <c r="T6" s="11">
        <v>2019</v>
      </c>
      <c r="U6" s="12" t="s">
        <v>10</v>
      </c>
      <c r="V6" s="13">
        <v>2020</v>
      </c>
      <c r="W6" s="14">
        <v>2019</v>
      </c>
      <c r="X6" s="10">
        <v>2020</v>
      </c>
      <c r="Y6" s="11">
        <v>2019</v>
      </c>
      <c r="Z6" s="15" t="s">
        <v>10</v>
      </c>
      <c r="AA6" s="9"/>
    </row>
    <row r="7" spans="2:26" ht="10.5">
      <c r="B7" s="16" t="s">
        <v>11</v>
      </c>
      <c r="D7" s="151">
        <v>409</v>
      </c>
      <c r="E7" s="152">
        <v>6494</v>
      </c>
      <c r="F7" s="153">
        <v>-0.9370187865722205</v>
      </c>
      <c r="G7" s="154">
        <v>43</v>
      </c>
      <c r="H7" s="152">
        <v>637</v>
      </c>
      <c r="I7" s="153">
        <v>-0.9324960753532182</v>
      </c>
      <c r="J7" s="154">
        <v>761</v>
      </c>
      <c r="K7" s="152">
        <v>609</v>
      </c>
      <c r="L7" s="155">
        <v>0.24958949096880131</v>
      </c>
      <c r="M7" s="154">
        <v>497</v>
      </c>
      <c r="N7" s="152">
        <v>1040</v>
      </c>
      <c r="O7" s="155">
        <v>-0.5221153846153846</v>
      </c>
      <c r="P7" s="154">
        <v>126</v>
      </c>
      <c r="Q7" s="152">
        <v>662</v>
      </c>
      <c r="R7" s="155">
        <v>-0.8096676737160121</v>
      </c>
      <c r="S7" s="154">
        <v>58</v>
      </c>
      <c r="T7" s="152">
        <v>136</v>
      </c>
      <c r="U7" s="155">
        <v>-0.5735294117647058</v>
      </c>
      <c r="V7" s="154">
        <v>0</v>
      </c>
      <c r="W7" s="156">
        <v>0</v>
      </c>
      <c r="X7" s="154">
        <v>1894</v>
      </c>
      <c r="Y7" s="152">
        <v>9578</v>
      </c>
      <c r="Z7" s="157">
        <v>-0.8022551680935477</v>
      </c>
    </row>
    <row r="8" spans="1:27" ht="10.5">
      <c r="A8" s="23"/>
      <c r="B8" s="24"/>
      <c r="C8" s="25" t="s">
        <v>12</v>
      </c>
      <c r="D8" s="158">
        <v>252</v>
      </c>
      <c r="E8" s="159">
        <v>6240</v>
      </c>
      <c r="F8" s="160">
        <v>-0.9596153846153846</v>
      </c>
      <c r="G8" s="161">
        <v>40</v>
      </c>
      <c r="H8" s="159">
        <v>634</v>
      </c>
      <c r="I8" s="160">
        <v>-0.9369085173501577</v>
      </c>
      <c r="J8" s="161">
        <v>703</v>
      </c>
      <c r="K8" s="159">
        <v>581</v>
      </c>
      <c r="L8" s="162">
        <v>0.2099827882960413</v>
      </c>
      <c r="M8" s="161">
        <v>0</v>
      </c>
      <c r="N8" s="159">
        <v>0</v>
      </c>
      <c r="O8" s="456" t="s">
        <v>13</v>
      </c>
      <c r="P8" s="161">
        <v>0</v>
      </c>
      <c r="Q8" s="159">
        <v>0</v>
      </c>
      <c r="R8" s="456" t="s">
        <v>13</v>
      </c>
      <c r="S8" s="161">
        <v>0</v>
      </c>
      <c r="T8" s="159">
        <v>0</v>
      </c>
      <c r="U8" s="456" t="s">
        <v>13</v>
      </c>
      <c r="V8" s="161">
        <v>107</v>
      </c>
      <c r="W8" s="163">
        <v>115</v>
      </c>
      <c r="X8" s="161">
        <v>1102</v>
      </c>
      <c r="Y8" s="159">
        <v>7570</v>
      </c>
      <c r="Z8" s="157">
        <v>-0.8544253632760899</v>
      </c>
      <c r="AA8" s="23"/>
    </row>
    <row r="9" spans="2:26" ht="10.5">
      <c r="B9" s="16" t="s">
        <v>14</v>
      </c>
      <c r="C9" s="31"/>
      <c r="D9" s="164">
        <v>89</v>
      </c>
      <c r="E9" s="165">
        <v>250</v>
      </c>
      <c r="F9" s="166">
        <v>-0.644</v>
      </c>
      <c r="G9" s="167">
        <v>2</v>
      </c>
      <c r="H9" s="165">
        <v>-3</v>
      </c>
      <c r="I9" s="166" t="s">
        <v>15</v>
      </c>
      <c r="J9" s="167">
        <v>5</v>
      </c>
      <c r="K9" s="165">
        <v>13</v>
      </c>
      <c r="L9" s="168">
        <v>-0.6153846153846154</v>
      </c>
      <c r="M9" s="167">
        <v>191</v>
      </c>
      <c r="N9" s="165">
        <v>566</v>
      </c>
      <c r="O9" s="168">
        <v>-0.6625441696113075</v>
      </c>
      <c r="P9" s="167">
        <v>28</v>
      </c>
      <c r="Q9" s="165">
        <v>193</v>
      </c>
      <c r="R9" s="168">
        <v>-0.8549222797927462</v>
      </c>
      <c r="S9" s="167">
        <v>31</v>
      </c>
      <c r="T9" s="165">
        <v>60</v>
      </c>
      <c r="U9" s="168">
        <v>-0.48333333333333334</v>
      </c>
      <c r="V9" s="167">
        <v>-346</v>
      </c>
      <c r="W9" s="169">
        <v>-1079</v>
      </c>
      <c r="X9" s="167">
        <v>0</v>
      </c>
      <c r="Y9" s="165">
        <v>0</v>
      </c>
      <c r="Z9" s="455" t="s">
        <v>13</v>
      </c>
    </row>
    <row r="10" spans="2:26" s="7" customFormat="1" ht="10.5">
      <c r="B10" s="38" t="s">
        <v>16</v>
      </c>
      <c r="C10" s="39"/>
      <c r="D10" s="171">
        <v>498</v>
      </c>
      <c r="E10" s="172">
        <v>6744</v>
      </c>
      <c r="F10" s="174">
        <v>-0.9261565836298933</v>
      </c>
      <c r="G10" s="175">
        <v>45</v>
      </c>
      <c r="H10" s="172">
        <v>634</v>
      </c>
      <c r="I10" s="174">
        <v>-0.9290220820189274</v>
      </c>
      <c r="J10" s="175">
        <v>766</v>
      </c>
      <c r="K10" s="172">
        <v>622</v>
      </c>
      <c r="L10" s="176">
        <v>0.2315112540192926</v>
      </c>
      <c r="M10" s="175">
        <v>688</v>
      </c>
      <c r="N10" s="172">
        <v>1606</v>
      </c>
      <c r="O10" s="176">
        <v>-0.5716064757160647</v>
      </c>
      <c r="P10" s="175">
        <v>154</v>
      </c>
      <c r="Q10" s="172">
        <v>855</v>
      </c>
      <c r="R10" s="176">
        <v>-0.8198830409356725</v>
      </c>
      <c r="S10" s="175">
        <v>89</v>
      </c>
      <c r="T10" s="172">
        <v>196</v>
      </c>
      <c r="U10" s="176">
        <v>-0.5459183673469388</v>
      </c>
      <c r="V10" s="175">
        <v>-346</v>
      </c>
      <c r="W10" s="177">
        <v>-1079</v>
      </c>
      <c r="X10" s="175">
        <v>1894</v>
      </c>
      <c r="Y10" s="172">
        <v>9578</v>
      </c>
      <c r="Z10" s="178">
        <v>-0.8022551680935477</v>
      </c>
    </row>
    <row r="11" spans="2:26" ht="10.5">
      <c r="B11" s="16"/>
      <c r="C11" s="31"/>
      <c r="D11" s="179"/>
      <c r="E11" s="152"/>
      <c r="F11" s="160"/>
      <c r="G11" s="180"/>
      <c r="H11" s="152"/>
      <c r="I11" s="160"/>
      <c r="J11" s="180"/>
      <c r="K11" s="152"/>
      <c r="L11" s="162"/>
      <c r="M11" s="180"/>
      <c r="N11" s="152"/>
      <c r="O11" s="162"/>
      <c r="P11" s="180"/>
      <c r="Q11" s="152"/>
      <c r="R11" s="162"/>
      <c r="S11" s="180"/>
      <c r="T11" s="152"/>
      <c r="U11" s="162"/>
      <c r="V11" s="180"/>
      <c r="W11" s="181"/>
      <c r="X11" s="180"/>
      <c r="Y11" s="152"/>
      <c r="Z11" s="157"/>
    </row>
    <row r="12" spans="2:26" ht="20.25" customHeight="1">
      <c r="B12" s="16" t="s">
        <v>17</v>
      </c>
      <c r="C12" s="31"/>
      <c r="D12" s="179">
        <v>232</v>
      </c>
      <c r="E12" s="152">
        <v>223.2918178300015</v>
      </c>
      <c r="F12" s="160">
        <v>0.038999110019464746</v>
      </c>
      <c r="G12" s="180">
        <v>41</v>
      </c>
      <c r="H12" s="152">
        <v>40</v>
      </c>
      <c r="I12" s="160">
        <v>0.025</v>
      </c>
      <c r="J12" s="180">
        <v>16</v>
      </c>
      <c r="K12" s="152">
        <v>21</v>
      </c>
      <c r="L12" s="162">
        <v>-0.23809523809523808</v>
      </c>
      <c r="M12" s="180">
        <v>105</v>
      </c>
      <c r="N12" s="152">
        <v>44</v>
      </c>
      <c r="O12" s="162">
        <v>1.3863636363636365</v>
      </c>
      <c r="P12" s="180">
        <v>14</v>
      </c>
      <c r="Q12" s="152">
        <v>17</v>
      </c>
      <c r="R12" s="162">
        <v>-0.17647058823529413</v>
      </c>
      <c r="S12" s="180">
        <v>430</v>
      </c>
      <c r="T12" s="152">
        <v>464</v>
      </c>
      <c r="U12" s="162">
        <v>-0.07327586206896551</v>
      </c>
      <c r="V12" s="180">
        <v>-421</v>
      </c>
      <c r="W12" s="181">
        <v>-236.2918178300015</v>
      </c>
      <c r="X12" s="180">
        <v>417</v>
      </c>
      <c r="Y12" s="152">
        <v>573</v>
      </c>
      <c r="Z12" s="157">
        <v>-0.27225130890052357</v>
      </c>
    </row>
    <row r="13" spans="2:26" s="49" customFormat="1" ht="20.25" customHeight="1" thickBot="1">
      <c r="B13" s="50"/>
      <c r="C13" s="51" t="s">
        <v>18</v>
      </c>
      <c r="D13" s="46">
        <v>78</v>
      </c>
      <c r="E13" s="18">
        <v>19</v>
      </c>
      <c r="F13" s="160">
        <v>3.1052631578947367</v>
      </c>
      <c r="G13" s="47">
        <v>6</v>
      </c>
      <c r="H13" s="18">
        <v>7</v>
      </c>
      <c r="I13" s="160">
        <v>-0.14285714285714285</v>
      </c>
      <c r="J13" s="47">
        <v>2</v>
      </c>
      <c r="K13" s="18">
        <v>7</v>
      </c>
      <c r="L13" s="28">
        <v>-0.7142857142857143</v>
      </c>
      <c r="M13" s="47">
        <v>28</v>
      </c>
      <c r="N13" s="18">
        <v>8</v>
      </c>
      <c r="O13" s="28">
        <v>2.5</v>
      </c>
      <c r="P13" s="47">
        <v>3</v>
      </c>
      <c r="Q13" s="18">
        <v>3</v>
      </c>
      <c r="R13" s="484" t="s">
        <v>13</v>
      </c>
      <c r="S13" s="47">
        <v>7</v>
      </c>
      <c r="T13" s="18">
        <v>12</v>
      </c>
      <c r="U13" s="28">
        <v>-0.4166666666666667</v>
      </c>
      <c r="V13" s="47">
        <v>-5</v>
      </c>
      <c r="W13" s="48">
        <v>-8</v>
      </c>
      <c r="X13" s="47">
        <v>119</v>
      </c>
      <c r="Y13" s="18">
        <v>48</v>
      </c>
      <c r="Z13" s="22">
        <v>1.4791666666666667</v>
      </c>
    </row>
    <row r="14" spans="2:27" s="7" customFormat="1" ht="21.75" customHeight="1">
      <c r="B14" s="52" t="s">
        <v>19</v>
      </c>
      <c r="C14" s="53"/>
      <c r="D14" s="182">
        <v>730</v>
      </c>
      <c r="E14" s="183">
        <v>6967.2918178300015</v>
      </c>
      <c r="F14" s="184">
        <v>-0.8952247129750104</v>
      </c>
      <c r="G14" s="185">
        <v>86</v>
      </c>
      <c r="H14" s="183">
        <v>674</v>
      </c>
      <c r="I14" s="184">
        <v>-0.8724035608308606</v>
      </c>
      <c r="J14" s="185">
        <v>782</v>
      </c>
      <c r="K14" s="183">
        <v>643</v>
      </c>
      <c r="L14" s="186">
        <v>0.2161741835147745</v>
      </c>
      <c r="M14" s="185">
        <v>793</v>
      </c>
      <c r="N14" s="183">
        <v>1650</v>
      </c>
      <c r="O14" s="186">
        <v>-0.5193939393939394</v>
      </c>
      <c r="P14" s="185">
        <v>168</v>
      </c>
      <c r="Q14" s="183">
        <v>872</v>
      </c>
      <c r="R14" s="186">
        <v>-0.8073394495412844</v>
      </c>
      <c r="S14" s="185">
        <v>519</v>
      </c>
      <c r="T14" s="183">
        <v>660</v>
      </c>
      <c r="U14" s="186">
        <v>-0.21363636363636362</v>
      </c>
      <c r="V14" s="185">
        <v>-767</v>
      </c>
      <c r="W14" s="187">
        <v>-1315.2918178300015</v>
      </c>
      <c r="X14" s="185">
        <v>2311</v>
      </c>
      <c r="Y14" s="183">
        <v>10151</v>
      </c>
      <c r="Z14" s="188">
        <v>-0.772337700719141</v>
      </c>
      <c r="AA14" s="60"/>
    </row>
    <row r="15" spans="2:26" ht="12" customHeight="1">
      <c r="B15" s="16"/>
      <c r="C15" s="31" t="s">
        <v>20</v>
      </c>
      <c r="D15" s="179">
        <v>67.35738392999998</v>
      </c>
      <c r="E15" s="152">
        <v>85.13814477000001</v>
      </c>
      <c r="F15" s="160">
        <v>-0.20884599832465936</v>
      </c>
      <c r="G15" s="180">
        <v>22.195346380000004</v>
      </c>
      <c r="H15" s="152">
        <v>13.77268771</v>
      </c>
      <c r="I15" s="160">
        <v>0.6115479307560663</v>
      </c>
      <c r="J15" s="180">
        <v>5.302354749999999</v>
      </c>
      <c r="K15" s="152">
        <v>4.948605969999999</v>
      </c>
      <c r="L15" s="162">
        <v>0.07148453163265293</v>
      </c>
      <c r="M15" s="180">
        <v>0.91701297</v>
      </c>
      <c r="N15" s="152">
        <v>4.23166531</v>
      </c>
      <c r="O15" s="162">
        <v>-0.7832973775518178</v>
      </c>
      <c r="P15" s="180">
        <v>2.30648839</v>
      </c>
      <c r="Q15" s="152">
        <v>2.4758048899999996</v>
      </c>
      <c r="R15" s="162">
        <v>-0.06838846658873812</v>
      </c>
      <c r="S15" s="180">
        <v>121.84646081000005</v>
      </c>
      <c r="T15" s="152">
        <v>123.16255681000001</v>
      </c>
      <c r="U15" s="162">
        <v>-0.010685845065966513</v>
      </c>
      <c r="V15" s="180">
        <v>-95.07553312000003</v>
      </c>
      <c r="W15" s="181">
        <v>-47.631174669999965</v>
      </c>
      <c r="X15" s="180">
        <v>124.84951411</v>
      </c>
      <c r="Y15" s="152">
        <v>186.09829079000005</v>
      </c>
      <c r="Z15" s="157">
        <v>-0.32912057612133233</v>
      </c>
    </row>
    <row r="16" spans="1:27" ht="16.5" customHeight="1">
      <c r="A16" s="7"/>
      <c r="B16" s="61"/>
      <c r="C16" s="62"/>
      <c r="D16" s="189"/>
      <c r="E16" s="190"/>
      <c r="F16" s="160"/>
      <c r="G16" s="191"/>
      <c r="H16" s="190"/>
      <c r="I16" s="160"/>
      <c r="J16" s="191"/>
      <c r="K16" s="190"/>
      <c r="L16" s="162"/>
      <c r="M16" s="191"/>
      <c r="N16" s="190"/>
      <c r="O16" s="162"/>
      <c r="P16" s="191"/>
      <c r="Q16" s="190"/>
      <c r="R16" s="162"/>
      <c r="S16" s="191"/>
      <c r="T16" s="190"/>
      <c r="U16" s="162"/>
      <c r="V16" s="191"/>
      <c r="W16" s="192"/>
      <c r="X16" s="191"/>
      <c r="Y16" s="190"/>
      <c r="Z16" s="157"/>
      <c r="AA16" s="60"/>
    </row>
    <row r="17" spans="2:26" ht="10.5">
      <c r="B17" s="16" t="s">
        <v>21</v>
      </c>
      <c r="D17" s="193">
        <v>-543</v>
      </c>
      <c r="E17" s="152">
        <v>-3627</v>
      </c>
      <c r="F17" s="160">
        <v>-0.8502894954507858</v>
      </c>
      <c r="G17" s="180">
        <v>-100</v>
      </c>
      <c r="H17" s="152">
        <v>-499</v>
      </c>
      <c r="I17" s="160">
        <v>-0.7995991983967936</v>
      </c>
      <c r="J17" s="180">
        <v>-308</v>
      </c>
      <c r="K17" s="152">
        <v>-453</v>
      </c>
      <c r="L17" s="162">
        <v>-0.3200883002207506</v>
      </c>
      <c r="M17" s="180">
        <v>-386</v>
      </c>
      <c r="N17" s="152">
        <v>-941</v>
      </c>
      <c r="O17" s="162">
        <v>-0.589798087141339</v>
      </c>
      <c r="P17" s="180">
        <v>-65</v>
      </c>
      <c r="Q17" s="152">
        <v>-368</v>
      </c>
      <c r="R17" s="162">
        <v>-0.8233695652173914</v>
      </c>
      <c r="S17" s="180">
        <v>-49</v>
      </c>
      <c r="T17" s="152">
        <v>-73</v>
      </c>
      <c r="U17" s="162">
        <v>-0.3287671232876712</v>
      </c>
      <c r="V17" s="180">
        <v>367</v>
      </c>
      <c r="W17" s="181">
        <v>831</v>
      </c>
      <c r="X17" s="180">
        <v>-1084</v>
      </c>
      <c r="Y17" s="152">
        <v>-5130</v>
      </c>
      <c r="Z17" s="157">
        <v>-0.7886939571150098</v>
      </c>
    </row>
    <row r="18" spans="1:27" ht="10.5">
      <c r="A18" s="23"/>
      <c r="B18" s="24"/>
      <c r="C18" s="23" t="s">
        <v>22</v>
      </c>
      <c r="D18" s="193">
        <v>-58</v>
      </c>
      <c r="E18" s="152">
        <v>-1563</v>
      </c>
      <c r="F18" s="160">
        <v>-0.9628918746001279</v>
      </c>
      <c r="G18" s="180">
        <v>-4</v>
      </c>
      <c r="H18" s="152">
        <v>-149</v>
      </c>
      <c r="I18" s="160">
        <v>-0.9731543624161074</v>
      </c>
      <c r="J18" s="180">
        <v>-32</v>
      </c>
      <c r="K18" s="152">
        <v>-90</v>
      </c>
      <c r="L18" s="160">
        <v>-0.6444444444444445</v>
      </c>
      <c r="M18" s="194"/>
      <c r="N18" s="195"/>
      <c r="O18" s="444"/>
      <c r="P18" s="194"/>
      <c r="Q18" s="195"/>
      <c r="R18" s="444"/>
      <c r="S18" s="194"/>
      <c r="T18" s="195"/>
      <c r="U18" s="444"/>
      <c r="V18" s="194"/>
      <c r="W18" s="197"/>
      <c r="X18" s="180">
        <v>-94</v>
      </c>
      <c r="Y18" s="152">
        <v>-1802</v>
      </c>
      <c r="Z18" s="198">
        <v>-0.9478357380688124</v>
      </c>
      <c r="AA18" s="23"/>
    </row>
    <row r="19" spans="1:27" ht="10.5">
      <c r="A19" s="23"/>
      <c r="B19" s="24"/>
      <c r="C19" s="23" t="s">
        <v>23</v>
      </c>
      <c r="D19" s="193">
        <v>-108</v>
      </c>
      <c r="E19" s="152">
        <v>-937</v>
      </c>
      <c r="F19" s="160">
        <v>-0.8847385272145144</v>
      </c>
      <c r="G19" s="180">
        <v>-13</v>
      </c>
      <c r="H19" s="152">
        <v>-165</v>
      </c>
      <c r="I19" s="160">
        <v>-0.9212121212121213</v>
      </c>
      <c r="J19" s="180">
        <v>-55</v>
      </c>
      <c r="K19" s="152">
        <v>-75</v>
      </c>
      <c r="L19" s="160">
        <v>-0.26666666666666666</v>
      </c>
      <c r="M19" s="194"/>
      <c r="N19" s="195"/>
      <c r="O19" s="444"/>
      <c r="P19" s="194"/>
      <c r="Q19" s="195"/>
      <c r="R19" s="444"/>
      <c r="S19" s="194"/>
      <c r="T19" s="195"/>
      <c r="U19" s="444"/>
      <c r="V19" s="194"/>
      <c r="W19" s="197"/>
      <c r="X19" s="180">
        <v>-175</v>
      </c>
      <c r="Y19" s="152">
        <v>-1174</v>
      </c>
      <c r="Z19" s="198">
        <v>-0.8509369676320273</v>
      </c>
      <c r="AA19" s="23"/>
    </row>
    <row r="20" spans="1:27" ht="10.5">
      <c r="A20" s="23"/>
      <c r="B20" s="24"/>
      <c r="C20" s="23" t="s">
        <v>24</v>
      </c>
      <c r="D20" s="193">
        <v>-40.791884229999994</v>
      </c>
      <c r="E20" s="152">
        <v>-98.32668364</v>
      </c>
      <c r="F20" s="160">
        <v>-0.585139224471865</v>
      </c>
      <c r="G20" s="180">
        <v>-14.81417854</v>
      </c>
      <c r="H20" s="152">
        <v>-105.06687264000003</v>
      </c>
      <c r="I20" s="160">
        <v>-0.8590023842171534</v>
      </c>
      <c r="J20" s="180">
        <v>-168.63541435999994</v>
      </c>
      <c r="K20" s="152">
        <v>-226.90045803</v>
      </c>
      <c r="L20" s="160">
        <v>-0.2567868049975309</v>
      </c>
      <c r="M20" s="194"/>
      <c r="N20" s="195"/>
      <c r="O20" s="444"/>
      <c r="P20" s="194"/>
      <c r="Q20" s="195"/>
      <c r="R20" s="444"/>
      <c r="S20" s="194"/>
      <c r="T20" s="195"/>
      <c r="U20" s="444"/>
      <c r="V20" s="194"/>
      <c r="W20" s="197"/>
      <c r="X20" s="180">
        <v>-126.65389793999998</v>
      </c>
      <c r="Y20" s="152">
        <v>-227.71913342</v>
      </c>
      <c r="Z20" s="198">
        <v>-0.44381529984833373</v>
      </c>
      <c r="AA20" s="23"/>
    </row>
    <row r="21" spans="1:27" ht="10.5">
      <c r="A21" s="23"/>
      <c r="B21" s="24"/>
      <c r="C21" s="23" t="s">
        <v>25</v>
      </c>
      <c r="D21" s="193">
        <v>-336.20811576999995</v>
      </c>
      <c r="E21" s="152">
        <v>-1028.67331636</v>
      </c>
      <c r="F21" s="160">
        <v>-0.6731633741996096</v>
      </c>
      <c r="G21" s="180">
        <v>-68.18582146000001</v>
      </c>
      <c r="H21" s="152">
        <v>-79.93312735999997</v>
      </c>
      <c r="I21" s="160">
        <v>-0.1469641722773195</v>
      </c>
      <c r="J21" s="180">
        <v>-52.36458564000006</v>
      </c>
      <c r="K21" s="152">
        <v>-61.09954196999999</v>
      </c>
      <c r="L21" s="160">
        <v>-0.14296271376778594</v>
      </c>
      <c r="M21" s="194"/>
      <c r="N21" s="195"/>
      <c r="O21" s="444"/>
      <c r="P21" s="194"/>
      <c r="Q21" s="195"/>
      <c r="R21" s="444"/>
      <c r="S21" s="194"/>
      <c r="T21" s="195"/>
      <c r="U21" s="444"/>
      <c r="V21" s="194"/>
      <c r="W21" s="197"/>
      <c r="X21" s="180">
        <v>-688.3461020600002</v>
      </c>
      <c r="Y21" s="152">
        <v>-1926.2808665799998</v>
      </c>
      <c r="Z21" s="198">
        <v>-0.642655381153155</v>
      </c>
      <c r="AA21" s="23"/>
    </row>
    <row r="22" spans="2:26" ht="10.5">
      <c r="B22" s="16" t="s">
        <v>26</v>
      </c>
      <c r="D22" s="193">
        <v>-774</v>
      </c>
      <c r="E22" s="152">
        <v>-1201</v>
      </c>
      <c r="F22" s="160">
        <v>-0.3555370524562864</v>
      </c>
      <c r="G22" s="180">
        <v>-34</v>
      </c>
      <c r="H22" s="152">
        <v>-63</v>
      </c>
      <c r="I22" s="160">
        <v>-0.4603174603174603</v>
      </c>
      <c r="J22" s="180">
        <v>-92</v>
      </c>
      <c r="K22" s="152">
        <v>-103</v>
      </c>
      <c r="L22" s="162">
        <v>-0.10679611650485436</v>
      </c>
      <c r="M22" s="180">
        <v>-274</v>
      </c>
      <c r="N22" s="152">
        <v>-372</v>
      </c>
      <c r="O22" s="162">
        <v>-0.26344086021505375</v>
      </c>
      <c r="P22" s="180">
        <v>-138</v>
      </c>
      <c r="Q22" s="152">
        <v>-329</v>
      </c>
      <c r="R22" s="162">
        <v>-0.5805471124620061</v>
      </c>
      <c r="S22" s="180">
        <v>-155</v>
      </c>
      <c r="T22" s="152">
        <v>-211</v>
      </c>
      <c r="U22" s="162">
        <v>-0.26540284360189575</v>
      </c>
      <c r="V22" s="180">
        <v>-2</v>
      </c>
      <c r="W22" s="181">
        <v>2</v>
      </c>
      <c r="X22" s="180">
        <v>-1469</v>
      </c>
      <c r="Y22" s="152">
        <v>-2277</v>
      </c>
      <c r="Z22" s="157">
        <v>-0.35485287659200704</v>
      </c>
    </row>
    <row r="23" spans="2:26" ht="10.5">
      <c r="B23" s="16" t="s">
        <v>27</v>
      </c>
      <c r="D23" s="193">
        <v>-461</v>
      </c>
      <c r="E23" s="152">
        <v>-470</v>
      </c>
      <c r="F23" s="160">
        <v>-0.019148936170212766</v>
      </c>
      <c r="G23" s="180">
        <v>-50</v>
      </c>
      <c r="H23" s="152">
        <v>-59</v>
      </c>
      <c r="I23" s="160">
        <v>-0.15254237288135594</v>
      </c>
      <c r="J23" s="180">
        <v>-39</v>
      </c>
      <c r="K23" s="152">
        <v>-39</v>
      </c>
      <c r="L23" s="456" t="s">
        <v>13</v>
      </c>
      <c r="M23" s="180">
        <v>-50</v>
      </c>
      <c r="N23" s="152">
        <v>-46</v>
      </c>
      <c r="O23" s="162">
        <v>0.08695652173913043</v>
      </c>
      <c r="P23" s="180">
        <v>-30</v>
      </c>
      <c r="Q23" s="152">
        <v>-28</v>
      </c>
      <c r="R23" s="162">
        <v>0.07142857142857142</v>
      </c>
      <c r="S23" s="180">
        <v>-29</v>
      </c>
      <c r="T23" s="152">
        <v>-26</v>
      </c>
      <c r="U23" s="162">
        <v>0.11538461538461539</v>
      </c>
      <c r="V23" s="180">
        <v>18</v>
      </c>
      <c r="W23" s="181">
        <v>7</v>
      </c>
      <c r="X23" s="180">
        <v>-641</v>
      </c>
      <c r="Y23" s="152">
        <v>-661</v>
      </c>
      <c r="Z23" s="157">
        <v>-0.030257186081694403</v>
      </c>
    </row>
    <row r="24" spans="2:26" ht="10.5">
      <c r="B24" s="16" t="s">
        <v>28</v>
      </c>
      <c r="D24" s="193">
        <v>-458</v>
      </c>
      <c r="E24" s="152">
        <v>-960.2918178300015</v>
      </c>
      <c r="F24" s="160">
        <v>-0.5230616449123189</v>
      </c>
      <c r="G24" s="180">
        <v>-46</v>
      </c>
      <c r="H24" s="152">
        <v>-64</v>
      </c>
      <c r="I24" s="160">
        <v>-0.28125</v>
      </c>
      <c r="J24" s="180">
        <v>-57</v>
      </c>
      <c r="K24" s="152">
        <v>-68</v>
      </c>
      <c r="L24" s="162">
        <v>-0.16176470588235295</v>
      </c>
      <c r="M24" s="180">
        <v>-184</v>
      </c>
      <c r="N24" s="152">
        <v>-218</v>
      </c>
      <c r="O24" s="162">
        <v>-0.1559633027522936</v>
      </c>
      <c r="P24" s="180">
        <v>-65</v>
      </c>
      <c r="Q24" s="152">
        <v>-125</v>
      </c>
      <c r="R24" s="162">
        <v>-0.48</v>
      </c>
      <c r="S24" s="180">
        <v>-329</v>
      </c>
      <c r="T24" s="152">
        <v>-432</v>
      </c>
      <c r="U24" s="162">
        <v>-0.23842592592592593</v>
      </c>
      <c r="V24" s="180">
        <v>426</v>
      </c>
      <c r="W24" s="181">
        <v>455.2918178300015</v>
      </c>
      <c r="X24" s="180">
        <v>-713</v>
      </c>
      <c r="Y24" s="152">
        <v>-1412</v>
      </c>
      <c r="Z24" s="157">
        <v>-0.495042492917847</v>
      </c>
    </row>
    <row r="25" spans="2:26" s="49" customFormat="1" ht="10.5">
      <c r="B25" s="50"/>
      <c r="C25" s="49" t="s">
        <v>29</v>
      </c>
      <c r="D25" s="67">
        <v>-50.794023280000005</v>
      </c>
      <c r="E25" s="18">
        <v>-83.41097659</v>
      </c>
      <c r="F25" s="160">
        <v>-0.3910391011284525</v>
      </c>
      <c r="G25" s="47">
        <v>-8.725252720000002</v>
      </c>
      <c r="H25" s="18">
        <v>-4.0993188400000005</v>
      </c>
      <c r="I25" s="160">
        <v>1.1284640352590873</v>
      </c>
      <c r="J25" s="47">
        <v>-12.552584600000001</v>
      </c>
      <c r="K25" s="18">
        <v>-10.267790430000002</v>
      </c>
      <c r="L25" s="28">
        <v>0.2225205301546069</v>
      </c>
      <c r="M25" s="47">
        <v>-20.74882382</v>
      </c>
      <c r="N25" s="18">
        <v>-12.252187649999996</v>
      </c>
      <c r="O25" s="28">
        <v>0.6934791086063724</v>
      </c>
      <c r="P25" s="47">
        <v>-3.260814420000001</v>
      </c>
      <c r="Q25" s="18">
        <v>-3.9314228700000005</v>
      </c>
      <c r="R25" s="28">
        <v>-0.1705765246260572</v>
      </c>
      <c r="S25" s="47">
        <v>-122.14051303999997</v>
      </c>
      <c r="T25" s="18">
        <v>-121.99279096000001</v>
      </c>
      <c r="U25" s="28">
        <v>0.0012109082744766614</v>
      </c>
      <c r="V25" s="47">
        <v>92.81586254000004</v>
      </c>
      <c r="W25" s="48">
        <v>64.79381478000005</v>
      </c>
      <c r="X25" s="47">
        <v>-125.40614933999996</v>
      </c>
      <c r="Y25" s="18">
        <v>-171.16067255999997</v>
      </c>
      <c r="Z25" s="37">
        <v>-0.2673191366665194</v>
      </c>
    </row>
    <row r="26" spans="2:26" s="7" customFormat="1" ht="10.5">
      <c r="B26" s="38" t="s">
        <v>30</v>
      </c>
      <c r="C26" s="68"/>
      <c r="D26" s="199">
        <v>-2236</v>
      </c>
      <c r="E26" s="172">
        <v>-6258.2918178300015</v>
      </c>
      <c r="F26" s="200">
        <v>-0.642714008057344</v>
      </c>
      <c r="G26" s="175">
        <v>-230</v>
      </c>
      <c r="H26" s="172">
        <v>-685</v>
      </c>
      <c r="I26" s="200">
        <v>-0.6642335766423357</v>
      </c>
      <c r="J26" s="175">
        <v>-496</v>
      </c>
      <c r="K26" s="172">
        <v>-663</v>
      </c>
      <c r="L26" s="201">
        <v>-0.25188536953242835</v>
      </c>
      <c r="M26" s="175">
        <v>-894</v>
      </c>
      <c r="N26" s="172">
        <v>-1577</v>
      </c>
      <c r="O26" s="201">
        <v>-0.4331008243500317</v>
      </c>
      <c r="P26" s="175">
        <v>-298</v>
      </c>
      <c r="Q26" s="172">
        <v>-850</v>
      </c>
      <c r="R26" s="201">
        <v>-0.6494117647058824</v>
      </c>
      <c r="S26" s="175">
        <v>-562</v>
      </c>
      <c r="T26" s="172">
        <v>-742</v>
      </c>
      <c r="U26" s="201">
        <v>-0.24258760107816713</v>
      </c>
      <c r="V26" s="175">
        <v>809</v>
      </c>
      <c r="W26" s="177">
        <v>1295.2918178300015</v>
      </c>
      <c r="X26" s="175">
        <v>-3907</v>
      </c>
      <c r="Y26" s="172">
        <v>-9480</v>
      </c>
      <c r="Z26" s="202">
        <v>-0.5878691983122363</v>
      </c>
    </row>
    <row r="27" spans="2:26" s="7" customFormat="1" ht="10.5">
      <c r="B27" s="61" t="s">
        <v>31</v>
      </c>
      <c r="D27" s="203">
        <v>-19</v>
      </c>
      <c r="E27" s="173">
        <v>21</v>
      </c>
      <c r="F27" s="174" t="s">
        <v>15</v>
      </c>
      <c r="G27" s="204">
        <v>-39</v>
      </c>
      <c r="H27" s="173">
        <v>-3</v>
      </c>
      <c r="I27" s="174">
        <v>-12</v>
      </c>
      <c r="J27" s="204">
        <v>13</v>
      </c>
      <c r="K27" s="173">
        <v>11</v>
      </c>
      <c r="L27" s="176">
        <v>0.18181818181818182</v>
      </c>
      <c r="M27" s="204">
        <v>-25</v>
      </c>
      <c r="N27" s="173">
        <v>39</v>
      </c>
      <c r="O27" s="176" t="s">
        <v>15</v>
      </c>
      <c r="P27" s="204">
        <v>-10</v>
      </c>
      <c r="Q27" s="173">
        <v>9</v>
      </c>
      <c r="R27" s="176" t="s">
        <v>15</v>
      </c>
      <c r="S27" s="204">
        <v>-4</v>
      </c>
      <c r="T27" s="173">
        <v>6</v>
      </c>
      <c r="U27" s="176" t="s">
        <v>15</v>
      </c>
      <c r="V27" s="204">
        <v>1</v>
      </c>
      <c r="W27" s="205">
        <v>0</v>
      </c>
      <c r="X27" s="204">
        <v>-83</v>
      </c>
      <c r="Y27" s="173">
        <v>83</v>
      </c>
      <c r="Z27" s="178" t="s">
        <v>15</v>
      </c>
    </row>
    <row r="28" spans="1:27" ht="10.5">
      <c r="A28" s="7"/>
      <c r="B28" s="61"/>
      <c r="C28" s="7"/>
      <c r="D28" s="206"/>
      <c r="E28" s="207"/>
      <c r="F28" s="160"/>
      <c r="G28" s="208"/>
      <c r="H28" s="207"/>
      <c r="I28" s="160"/>
      <c r="J28" s="208"/>
      <c r="K28" s="207"/>
      <c r="L28" s="162"/>
      <c r="M28" s="208"/>
      <c r="N28" s="207"/>
      <c r="O28" s="162"/>
      <c r="P28" s="208">
        <v>0</v>
      </c>
      <c r="Q28" s="207">
        <v>0</v>
      </c>
      <c r="R28" s="162"/>
      <c r="S28" s="208">
        <v>0</v>
      </c>
      <c r="T28" s="207">
        <v>0</v>
      </c>
      <c r="U28" s="162"/>
      <c r="V28" s="208"/>
      <c r="W28" s="209"/>
      <c r="X28" s="208"/>
      <c r="Y28" s="207"/>
      <c r="Z28" s="170"/>
      <c r="AA28" s="7"/>
    </row>
    <row r="29" spans="2:27" s="7" customFormat="1" ht="10.5">
      <c r="B29" s="38" t="s">
        <v>32</v>
      </c>
      <c r="C29" s="68"/>
      <c r="D29" s="199">
        <v>-1525</v>
      </c>
      <c r="E29" s="172">
        <v>730</v>
      </c>
      <c r="F29" s="200" t="s">
        <v>15</v>
      </c>
      <c r="G29" s="175">
        <v>-183</v>
      </c>
      <c r="H29" s="172">
        <v>-14</v>
      </c>
      <c r="I29" s="200">
        <v>-12.071428571428571</v>
      </c>
      <c r="J29" s="175">
        <v>299</v>
      </c>
      <c r="K29" s="172">
        <v>-9</v>
      </c>
      <c r="L29" s="201" t="s">
        <v>15</v>
      </c>
      <c r="M29" s="175">
        <v>-126</v>
      </c>
      <c r="N29" s="172">
        <v>112</v>
      </c>
      <c r="O29" s="201" t="s">
        <v>15</v>
      </c>
      <c r="P29" s="175">
        <v>-140</v>
      </c>
      <c r="Q29" s="172">
        <v>31</v>
      </c>
      <c r="R29" s="201" t="s">
        <v>15</v>
      </c>
      <c r="S29" s="175">
        <v>-47</v>
      </c>
      <c r="T29" s="172">
        <v>-76</v>
      </c>
      <c r="U29" s="201">
        <v>0.3815789473684211</v>
      </c>
      <c r="V29" s="175">
        <v>43</v>
      </c>
      <c r="W29" s="177">
        <v>-20</v>
      </c>
      <c r="X29" s="175">
        <v>-1679</v>
      </c>
      <c r="Y29" s="172">
        <v>754</v>
      </c>
      <c r="Z29" s="178" t="s">
        <v>15</v>
      </c>
      <c r="AA29" s="60"/>
    </row>
    <row r="30" spans="1:27" ht="10.5">
      <c r="A30" s="7"/>
      <c r="B30" s="16" t="s">
        <v>33</v>
      </c>
      <c r="C30" s="7"/>
      <c r="D30" s="210">
        <v>-1.7001276699999721</v>
      </c>
      <c r="E30" s="189">
        <v>0.3579057900000002</v>
      </c>
      <c r="F30" s="211" t="s">
        <v>15</v>
      </c>
      <c r="G30" s="191">
        <v>-15.056526560000002</v>
      </c>
      <c r="H30" s="189">
        <v>0.40663899000000003</v>
      </c>
      <c r="I30" s="211" t="s">
        <v>15</v>
      </c>
      <c r="J30" s="191">
        <v>0.33016547000000074</v>
      </c>
      <c r="K30" s="189">
        <v>-0.6045974899999997</v>
      </c>
      <c r="L30" s="212" t="s">
        <v>15</v>
      </c>
      <c r="M30" s="191">
        <v>-65.42628284999999</v>
      </c>
      <c r="N30" s="189">
        <v>0.28000592</v>
      </c>
      <c r="O30" s="212" t="s">
        <v>15</v>
      </c>
      <c r="P30" s="191">
        <v>-9.962889169999997</v>
      </c>
      <c r="Q30" s="189">
        <v>-0.8368821399999999</v>
      </c>
      <c r="R30" s="212">
        <v>-10.904769732569507</v>
      </c>
      <c r="S30" s="191">
        <v>-0.7623420399999998</v>
      </c>
      <c r="T30" s="189">
        <v>4.5408195000000005</v>
      </c>
      <c r="U30" s="212" t="s">
        <v>15</v>
      </c>
      <c r="V30" s="191">
        <v>-68.09126025000003</v>
      </c>
      <c r="W30" s="213">
        <v>0.30001759000000305</v>
      </c>
      <c r="X30" s="191">
        <v>-160.66926307</v>
      </c>
      <c r="Y30" s="189">
        <v>4.443908160000003</v>
      </c>
      <c r="Z30" s="157" t="s">
        <v>15</v>
      </c>
      <c r="AA30" s="60"/>
    </row>
    <row r="31" spans="2:26" ht="10.5">
      <c r="B31" s="16" t="s">
        <v>34</v>
      </c>
      <c r="D31" s="214">
        <v>0</v>
      </c>
      <c r="E31" s="215">
        <v>-1</v>
      </c>
      <c r="F31" s="216">
        <v>1</v>
      </c>
      <c r="G31" s="217">
        <v>0</v>
      </c>
      <c r="H31" s="215">
        <v>0</v>
      </c>
      <c r="I31" s="216" t="s">
        <v>13</v>
      </c>
      <c r="J31" s="217">
        <v>0</v>
      </c>
      <c r="K31" s="215">
        <v>0</v>
      </c>
      <c r="L31" s="218" t="s">
        <v>13</v>
      </c>
      <c r="M31" s="217">
        <v>-2</v>
      </c>
      <c r="N31" s="215">
        <v>0</v>
      </c>
      <c r="O31" s="218" t="s">
        <v>13</v>
      </c>
      <c r="P31" s="217">
        <v>0</v>
      </c>
      <c r="Q31" s="215">
        <v>-1</v>
      </c>
      <c r="R31" s="218">
        <v>1</v>
      </c>
      <c r="S31" s="217">
        <v>-1</v>
      </c>
      <c r="T31" s="215">
        <v>0</v>
      </c>
      <c r="U31" s="218" t="s">
        <v>13</v>
      </c>
      <c r="V31" s="217">
        <v>0</v>
      </c>
      <c r="W31" s="219">
        <v>-1.1102230246251565E-16</v>
      </c>
      <c r="X31" s="217">
        <v>-3</v>
      </c>
      <c r="Y31" s="215">
        <v>-2</v>
      </c>
      <c r="Z31" s="198">
        <v>-0.5</v>
      </c>
    </row>
    <row r="32" spans="2:26" ht="10.5">
      <c r="B32" s="16" t="s">
        <v>35</v>
      </c>
      <c r="D32" s="214">
        <v>0</v>
      </c>
      <c r="E32" s="215">
        <v>-1</v>
      </c>
      <c r="F32" s="216">
        <v>1</v>
      </c>
      <c r="G32" s="217">
        <v>-1</v>
      </c>
      <c r="H32" s="215">
        <v>-1</v>
      </c>
      <c r="I32" s="216" t="s">
        <v>13</v>
      </c>
      <c r="J32" s="217">
        <v>0</v>
      </c>
      <c r="K32" s="215">
        <v>0</v>
      </c>
      <c r="L32" s="218" t="s">
        <v>13</v>
      </c>
      <c r="M32" s="217">
        <v>-1</v>
      </c>
      <c r="N32" s="215">
        <v>0</v>
      </c>
      <c r="O32" s="218" t="s">
        <v>13</v>
      </c>
      <c r="P32" s="217">
        <v>0</v>
      </c>
      <c r="Q32" s="215">
        <v>0</v>
      </c>
      <c r="R32" s="218" t="s">
        <v>13</v>
      </c>
      <c r="S32" s="217">
        <v>-1</v>
      </c>
      <c r="T32" s="215">
        <v>3</v>
      </c>
      <c r="U32" s="218" t="s">
        <v>15</v>
      </c>
      <c r="V32" s="217">
        <v>0.09126025000000126</v>
      </c>
      <c r="W32" s="219">
        <v>2.699982409999998</v>
      </c>
      <c r="X32" s="217">
        <v>-3</v>
      </c>
      <c r="Y32" s="215">
        <v>4</v>
      </c>
      <c r="Z32" s="220" t="s">
        <v>15</v>
      </c>
    </row>
    <row r="33" spans="2:26" ht="10.5">
      <c r="B33" s="50" t="s">
        <v>36</v>
      </c>
      <c r="C33" s="49"/>
      <c r="D33" s="214">
        <v>-2</v>
      </c>
      <c r="E33" s="215">
        <v>-1</v>
      </c>
      <c r="F33" s="216">
        <v>-1</v>
      </c>
      <c r="G33" s="217">
        <v>-16</v>
      </c>
      <c r="H33" s="215">
        <v>-1</v>
      </c>
      <c r="I33" s="216">
        <v>-15</v>
      </c>
      <c r="J33" s="217">
        <v>0</v>
      </c>
      <c r="K33" s="215">
        <v>-1</v>
      </c>
      <c r="L33" s="218">
        <v>1</v>
      </c>
      <c r="M33" s="217">
        <v>-68</v>
      </c>
      <c r="N33" s="215">
        <v>0</v>
      </c>
      <c r="O33" s="218" t="s">
        <v>13</v>
      </c>
      <c r="P33" s="217">
        <v>-10</v>
      </c>
      <c r="Q33" s="215">
        <v>-1</v>
      </c>
      <c r="R33" s="218">
        <v>-9</v>
      </c>
      <c r="S33" s="217">
        <v>-3</v>
      </c>
      <c r="T33" s="215">
        <v>8</v>
      </c>
      <c r="U33" s="218" t="s">
        <v>15</v>
      </c>
      <c r="V33" s="217">
        <v>-68</v>
      </c>
      <c r="W33" s="219">
        <v>3</v>
      </c>
      <c r="X33" s="217">
        <v>-167</v>
      </c>
      <c r="Y33" s="215">
        <v>7</v>
      </c>
      <c r="Z33" s="221" t="s">
        <v>15</v>
      </c>
    </row>
    <row r="34" spans="2:29" s="7" customFormat="1" ht="10.5">
      <c r="B34" s="38" t="s">
        <v>37</v>
      </c>
      <c r="C34" s="68"/>
      <c r="D34" s="222">
        <v>-1527</v>
      </c>
      <c r="E34" s="223">
        <v>729</v>
      </c>
      <c r="F34" s="224" t="s">
        <v>15</v>
      </c>
      <c r="G34" s="225">
        <v>-199</v>
      </c>
      <c r="H34" s="223">
        <v>-15</v>
      </c>
      <c r="I34" s="224">
        <v>-12.266666666666667</v>
      </c>
      <c r="J34" s="225">
        <v>299</v>
      </c>
      <c r="K34" s="223">
        <v>-10</v>
      </c>
      <c r="L34" s="226" t="s">
        <v>15</v>
      </c>
      <c r="M34" s="225">
        <v>-194</v>
      </c>
      <c r="N34" s="223">
        <v>112</v>
      </c>
      <c r="O34" s="226" t="s">
        <v>15</v>
      </c>
      <c r="P34" s="225">
        <v>-150</v>
      </c>
      <c r="Q34" s="223">
        <v>30</v>
      </c>
      <c r="R34" s="226" t="s">
        <v>15</v>
      </c>
      <c r="S34" s="225">
        <v>-50</v>
      </c>
      <c r="T34" s="223">
        <v>-68</v>
      </c>
      <c r="U34" s="226">
        <v>0.2647058823529412</v>
      </c>
      <c r="V34" s="225">
        <v>-25</v>
      </c>
      <c r="W34" s="227">
        <v>-17</v>
      </c>
      <c r="X34" s="225">
        <v>-1846</v>
      </c>
      <c r="Y34" s="223">
        <v>761</v>
      </c>
      <c r="Z34" s="178" t="s">
        <v>15</v>
      </c>
      <c r="AB34" s="60"/>
      <c r="AC34" s="60"/>
    </row>
    <row r="35" spans="2:26" ht="10.5">
      <c r="B35" s="16" t="s">
        <v>38</v>
      </c>
      <c r="C35" s="31"/>
      <c r="D35" s="228">
        <v>-3.062</v>
      </c>
      <c r="E35" s="229">
        <v>0.108</v>
      </c>
      <c r="F35" s="230">
        <v>-317</v>
      </c>
      <c r="G35" s="231">
        <v>-4.067</v>
      </c>
      <c r="H35" s="229">
        <v>-0.022</v>
      </c>
      <c r="I35" s="230">
        <v>-404.5</v>
      </c>
      <c r="J35" s="231">
        <v>0.39</v>
      </c>
      <c r="K35" s="229">
        <v>-0.014</v>
      </c>
      <c r="L35" s="230">
        <v>40.400000000000006</v>
      </c>
      <c r="M35" s="231">
        <v>-0.183</v>
      </c>
      <c r="N35" s="229">
        <v>0.07</v>
      </c>
      <c r="O35" s="230">
        <v>-25.3</v>
      </c>
      <c r="P35" s="231">
        <v>-0.909</v>
      </c>
      <c r="Q35" s="229">
        <v>0.036</v>
      </c>
      <c r="R35" s="230">
        <v>-94.5</v>
      </c>
      <c r="S35" s="231"/>
      <c r="T35" s="229"/>
      <c r="U35" s="230"/>
      <c r="V35" s="232"/>
      <c r="W35" s="233"/>
      <c r="X35" s="231">
        <v>-0.886</v>
      </c>
      <c r="Y35" s="229">
        <v>0.079</v>
      </c>
      <c r="Z35" s="234">
        <v>-96.5</v>
      </c>
    </row>
    <row r="36" spans="2:26" ht="10.5">
      <c r="B36" s="50" t="s">
        <v>39</v>
      </c>
      <c r="C36" s="49"/>
      <c r="D36" s="235"/>
      <c r="E36" s="236"/>
      <c r="F36" s="237"/>
      <c r="G36" s="238"/>
      <c r="H36" s="239"/>
      <c r="I36" s="237"/>
      <c r="J36" s="240"/>
      <c r="K36" s="241"/>
      <c r="L36" s="237"/>
      <c r="M36" s="240"/>
      <c r="N36" s="241"/>
      <c r="O36" s="237"/>
      <c r="P36" s="240"/>
      <c r="Q36" s="241"/>
      <c r="R36" s="237"/>
      <c r="S36" s="240"/>
      <c r="T36" s="241"/>
      <c r="U36" s="237"/>
      <c r="V36" s="242"/>
      <c r="W36" s="243"/>
      <c r="X36" s="99">
        <v>-149</v>
      </c>
      <c r="Y36" s="98">
        <v>55</v>
      </c>
      <c r="Z36" s="157" t="s">
        <v>15</v>
      </c>
    </row>
    <row r="37" spans="2:26" ht="10.5">
      <c r="B37" s="50" t="s">
        <v>40</v>
      </c>
      <c r="C37" s="49"/>
      <c r="D37" s="235"/>
      <c r="E37" s="236"/>
      <c r="F37" s="237"/>
      <c r="G37" s="238"/>
      <c r="H37" s="239"/>
      <c r="I37" s="237"/>
      <c r="J37" s="240"/>
      <c r="K37" s="241"/>
      <c r="L37" s="237"/>
      <c r="M37" s="240"/>
      <c r="N37" s="241"/>
      <c r="O37" s="237"/>
      <c r="P37" s="240"/>
      <c r="Q37" s="241"/>
      <c r="R37" s="237"/>
      <c r="S37" s="240"/>
      <c r="T37" s="241"/>
      <c r="U37" s="237"/>
      <c r="V37" s="242"/>
      <c r="W37" s="243"/>
      <c r="X37" s="99">
        <v>3</v>
      </c>
      <c r="Y37" s="98">
        <v>28</v>
      </c>
      <c r="Z37" s="157">
        <v>-0.8928571428571429</v>
      </c>
    </row>
    <row r="38" spans="2:31" ht="10.5">
      <c r="B38" s="50" t="s">
        <v>41</v>
      </c>
      <c r="C38" s="49"/>
      <c r="D38" s="235"/>
      <c r="E38" s="236"/>
      <c r="F38" s="237"/>
      <c r="G38" s="238"/>
      <c r="H38" s="239"/>
      <c r="I38" s="237"/>
      <c r="J38" s="240"/>
      <c r="K38" s="241"/>
      <c r="L38" s="237"/>
      <c r="M38" s="240"/>
      <c r="N38" s="241"/>
      <c r="O38" s="237"/>
      <c r="P38" s="240"/>
      <c r="Q38" s="241"/>
      <c r="R38" s="237"/>
      <c r="S38" s="240"/>
      <c r="T38" s="241"/>
      <c r="U38" s="237"/>
      <c r="V38" s="242"/>
      <c r="W38" s="243"/>
      <c r="X38" s="99">
        <v>-3</v>
      </c>
      <c r="Y38" s="98">
        <v>23</v>
      </c>
      <c r="Z38" s="157" t="s">
        <v>15</v>
      </c>
      <c r="AD38" s="244"/>
      <c r="AE38" s="244"/>
    </row>
    <row r="39" spans="2:26" ht="10.5">
      <c r="B39" s="50" t="s">
        <v>42</v>
      </c>
      <c r="C39" s="49"/>
      <c r="D39" s="235"/>
      <c r="E39" s="236"/>
      <c r="F39" s="237"/>
      <c r="G39" s="238"/>
      <c r="H39" s="239"/>
      <c r="I39" s="237"/>
      <c r="J39" s="240"/>
      <c r="K39" s="241"/>
      <c r="L39" s="237"/>
      <c r="M39" s="240"/>
      <c r="N39" s="241"/>
      <c r="O39" s="237"/>
      <c r="P39" s="240"/>
      <c r="Q39" s="241"/>
      <c r="R39" s="237"/>
      <c r="S39" s="240"/>
      <c r="T39" s="241"/>
      <c r="U39" s="237"/>
      <c r="V39" s="242"/>
      <c r="W39" s="243"/>
      <c r="X39" s="99">
        <v>-103</v>
      </c>
      <c r="Y39" s="98">
        <v>-208</v>
      </c>
      <c r="Z39" s="157">
        <v>0.5048076923076923</v>
      </c>
    </row>
    <row r="40" spans="2:26" ht="10.5">
      <c r="B40" s="50" t="s">
        <v>43</v>
      </c>
      <c r="C40" s="49"/>
      <c r="D40" s="235"/>
      <c r="E40" s="236"/>
      <c r="F40" s="237"/>
      <c r="G40" s="238"/>
      <c r="H40" s="239"/>
      <c r="I40" s="237"/>
      <c r="J40" s="240"/>
      <c r="K40" s="241"/>
      <c r="L40" s="237"/>
      <c r="M40" s="240"/>
      <c r="N40" s="241"/>
      <c r="O40" s="237"/>
      <c r="P40" s="240"/>
      <c r="Q40" s="241"/>
      <c r="R40" s="237"/>
      <c r="S40" s="240"/>
      <c r="T40" s="241"/>
      <c r="U40" s="237"/>
      <c r="V40" s="242"/>
      <c r="W40" s="243"/>
      <c r="X40" s="99">
        <v>209</v>
      </c>
      <c r="Y40" s="98">
        <v>-52</v>
      </c>
      <c r="Z40" s="170" t="s">
        <v>15</v>
      </c>
    </row>
    <row r="41" spans="2:26" s="7" customFormat="1" ht="10.5">
      <c r="B41" s="100" t="s">
        <v>44</v>
      </c>
      <c r="C41" s="101"/>
      <c r="D41" s="245"/>
      <c r="E41" s="246"/>
      <c r="F41" s="247"/>
      <c r="G41" s="248"/>
      <c r="H41" s="249"/>
      <c r="I41" s="247"/>
      <c r="J41" s="250"/>
      <c r="K41" s="251"/>
      <c r="L41" s="247"/>
      <c r="M41" s="250"/>
      <c r="N41" s="251"/>
      <c r="O41" s="247"/>
      <c r="P41" s="250"/>
      <c r="Q41" s="251"/>
      <c r="R41" s="247"/>
      <c r="S41" s="250"/>
      <c r="T41" s="251"/>
      <c r="U41" s="247"/>
      <c r="V41" s="252"/>
      <c r="W41" s="253"/>
      <c r="X41" s="102">
        <v>-43</v>
      </c>
      <c r="Y41" s="103">
        <v>-154</v>
      </c>
      <c r="Z41" s="178">
        <v>0.7207792207792207</v>
      </c>
    </row>
    <row r="42" spans="1:27" ht="10.5">
      <c r="A42" s="7"/>
      <c r="B42" s="104"/>
      <c r="C42" s="105"/>
      <c r="D42" s="254"/>
      <c r="E42" s="255"/>
      <c r="F42" s="256"/>
      <c r="G42" s="257"/>
      <c r="H42" s="258"/>
      <c r="I42" s="256"/>
      <c r="J42" s="259"/>
      <c r="K42" s="260"/>
      <c r="L42" s="256"/>
      <c r="M42" s="259"/>
      <c r="N42" s="260"/>
      <c r="O42" s="256"/>
      <c r="P42" s="259"/>
      <c r="Q42" s="260"/>
      <c r="R42" s="256"/>
      <c r="S42" s="259"/>
      <c r="T42" s="260"/>
      <c r="U42" s="256"/>
      <c r="V42" s="261"/>
      <c r="W42" s="262"/>
      <c r="X42" s="107"/>
      <c r="Y42" s="106"/>
      <c r="Z42" s="170"/>
      <c r="AA42" s="7"/>
    </row>
    <row r="43" spans="2:26" s="7" customFormat="1" ht="10.5">
      <c r="B43" s="100" t="s">
        <v>45</v>
      </c>
      <c r="C43" s="101"/>
      <c r="D43" s="245"/>
      <c r="E43" s="246"/>
      <c r="F43" s="247"/>
      <c r="G43" s="248"/>
      <c r="H43" s="249"/>
      <c r="I43" s="247"/>
      <c r="J43" s="250"/>
      <c r="K43" s="251"/>
      <c r="L43" s="247"/>
      <c r="M43" s="250"/>
      <c r="N43" s="251"/>
      <c r="O43" s="247"/>
      <c r="P43" s="250"/>
      <c r="Q43" s="251"/>
      <c r="R43" s="247"/>
      <c r="S43" s="250"/>
      <c r="T43" s="251"/>
      <c r="U43" s="247"/>
      <c r="V43" s="252"/>
      <c r="W43" s="253"/>
      <c r="X43" s="40">
        <v>-1743</v>
      </c>
      <c r="Y43" s="103">
        <v>524</v>
      </c>
      <c r="Z43" s="178" t="s">
        <v>15</v>
      </c>
    </row>
    <row r="44" spans="1:27" ht="10.5">
      <c r="A44" s="7"/>
      <c r="B44" s="104"/>
      <c r="C44" s="105"/>
      <c r="D44" s="254"/>
      <c r="E44" s="255"/>
      <c r="F44" s="256"/>
      <c r="G44" s="257"/>
      <c r="H44" s="258"/>
      <c r="I44" s="256"/>
      <c r="J44" s="259"/>
      <c r="K44" s="260"/>
      <c r="L44" s="256"/>
      <c r="M44" s="259"/>
      <c r="N44" s="260"/>
      <c r="O44" s="256"/>
      <c r="P44" s="259"/>
      <c r="Q44" s="260"/>
      <c r="R44" s="256"/>
      <c r="S44" s="259"/>
      <c r="T44" s="260"/>
      <c r="U44" s="256"/>
      <c r="V44" s="261"/>
      <c r="W44" s="262"/>
      <c r="X44" s="107"/>
      <c r="Y44" s="106"/>
      <c r="Z44" s="157"/>
      <c r="AA44" s="7"/>
    </row>
    <row r="45" spans="2:26" ht="10.5">
      <c r="B45" s="50" t="s">
        <v>46</v>
      </c>
      <c r="C45" s="49"/>
      <c r="D45" s="235"/>
      <c r="E45" s="236"/>
      <c r="F45" s="237"/>
      <c r="G45" s="238"/>
      <c r="H45" s="239"/>
      <c r="I45" s="237"/>
      <c r="J45" s="240"/>
      <c r="K45" s="241"/>
      <c r="L45" s="237"/>
      <c r="M45" s="240"/>
      <c r="N45" s="241"/>
      <c r="O45" s="237"/>
      <c r="P45" s="240"/>
      <c r="Q45" s="241"/>
      <c r="R45" s="237"/>
      <c r="S45" s="240"/>
      <c r="T45" s="241"/>
      <c r="U45" s="237"/>
      <c r="V45" s="242"/>
      <c r="W45" s="243"/>
      <c r="X45" s="99">
        <v>11</v>
      </c>
      <c r="Y45" s="98">
        <v>-8</v>
      </c>
      <c r="Z45" s="157" t="s">
        <v>15</v>
      </c>
    </row>
    <row r="46" spans="2:26" ht="10.5">
      <c r="B46" s="50" t="s">
        <v>47</v>
      </c>
      <c r="C46" s="49"/>
      <c r="D46" s="235"/>
      <c r="E46" s="236"/>
      <c r="F46" s="237"/>
      <c r="G46" s="238"/>
      <c r="H46" s="239"/>
      <c r="I46" s="237"/>
      <c r="J46" s="240"/>
      <c r="K46" s="241"/>
      <c r="L46" s="237"/>
      <c r="M46" s="240"/>
      <c r="N46" s="241"/>
      <c r="O46" s="237"/>
      <c r="P46" s="240"/>
      <c r="Q46" s="241"/>
      <c r="R46" s="237"/>
      <c r="S46" s="240"/>
      <c r="T46" s="241"/>
      <c r="U46" s="237"/>
      <c r="V46" s="242"/>
      <c r="W46" s="243"/>
      <c r="X46" s="99">
        <v>239</v>
      </c>
      <c r="Y46" s="98">
        <v>-290</v>
      </c>
      <c r="Z46" s="157" t="s">
        <v>15</v>
      </c>
    </row>
    <row r="47" spans="2:26" ht="11.25" thickBot="1">
      <c r="B47" s="108" t="s">
        <v>48</v>
      </c>
      <c r="C47" s="109"/>
      <c r="D47" s="263"/>
      <c r="E47" s="264"/>
      <c r="F47" s="265"/>
      <c r="G47" s="266"/>
      <c r="H47" s="267"/>
      <c r="I47" s="265"/>
      <c r="J47" s="268"/>
      <c r="K47" s="269"/>
      <c r="L47" s="265"/>
      <c r="M47" s="268"/>
      <c r="N47" s="269"/>
      <c r="O47" s="265"/>
      <c r="P47" s="268"/>
      <c r="Q47" s="269"/>
      <c r="R47" s="265"/>
      <c r="S47" s="268"/>
      <c r="T47" s="269"/>
      <c r="U47" s="265"/>
      <c r="V47" s="270"/>
      <c r="W47" s="271"/>
      <c r="X47" s="111">
        <v>0</v>
      </c>
      <c r="Y47" s="110">
        <v>0</v>
      </c>
      <c r="Z47" s="489" t="s">
        <v>13</v>
      </c>
    </row>
    <row r="48" spans="2:26" s="7" customFormat="1" ht="11.25" thickTop="1">
      <c r="B48" s="104" t="s">
        <v>49</v>
      </c>
      <c r="C48" s="105"/>
      <c r="D48" s="254"/>
      <c r="E48" s="255"/>
      <c r="F48" s="256"/>
      <c r="G48" s="257"/>
      <c r="H48" s="258"/>
      <c r="I48" s="256"/>
      <c r="J48" s="259"/>
      <c r="K48" s="260"/>
      <c r="L48" s="256"/>
      <c r="M48" s="259"/>
      <c r="N48" s="260"/>
      <c r="O48" s="256"/>
      <c r="P48" s="259"/>
      <c r="Q48" s="260"/>
      <c r="R48" s="256"/>
      <c r="S48" s="259"/>
      <c r="T48" s="260"/>
      <c r="U48" s="256"/>
      <c r="V48" s="261"/>
      <c r="W48" s="262"/>
      <c r="X48" s="492">
        <v>-1493</v>
      </c>
      <c r="Y48" s="112">
        <v>226</v>
      </c>
      <c r="Z48" s="178" t="s">
        <v>15</v>
      </c>
    </row>
    <row r="49" spans="1:27" ht="10.5">
      <c r="A49" s="7"/>
      <c r="B49" s="104"/>
      <c r="C49" s="105"/>
      <c r="D49" s="254"/>
      <c r="E49" s="255"/>
      <c r="F49" s="256"/>
      <c r="G49" s="257"/>
      <c r="H49" s="258"/>
      <c r="I49" s="256"/>
      <c r="J49" s="259"/>
      <c r="K49" s="260"/>
      <c r="L49" s="256"/>
      <c r="M49" s="259"/>
      <c r="N49" s="260"/>
      <c r="O49" s="256"/>
      <c r="P49" s="259"/>
      <c r="Q49" s="260"/>
      <c r="R49" s="256"/>
      <c r="S49" s="259"/>
      <c r="T49" s="260"/>
      <c r="U49" s="256"/>
      <c r="V49" s="261"/>
      <c r="W49" s="262"/>
      <c r="X49" s="107"/>
      <c r="Y49" s="106"/>
      <c r="Z49" s="157"/>
      <c r="AA49" s="7"/>
    </row>
    <row r="50" spans="1:27" ht="10.5">
      <c r="A50" s="7"/>
      <c r="B50" s="50" t="s">
        <v>50</v>
      </c>
      <c r="C50" s="49"/>
      <c r="D50" s="254"/>
      <c r="E50" s="255"/>
      <c r="F50" s="256"/>
      <c r="G50" s="257"/>
      <c r="H50" s="258"/>
      <c r="I50" s="256"/>
      <c r="J50" s="259"/>
      <c r="K50" s="260"/>
      <c r="L50" s="256"/>
      <c r="M50" s="259"/>
      <c r="N50" s="260"/>
      <c r="O50" s="256"/>
      <c r="P50" s="259"/>
      <c r="Q50" s="260"/>
      <c r="R50" s="256"/>
      <c r="S50" s="259"/>
      <c r="T50" s="260"/>
      <c r="U50" s="256"/>
      <c r="V50" s="261"/>
      <c r="W50" s="262"/>
      <c r="X50" s="272"/>
      <c r="Y50" s="273"/>
      <c r="Z50" s="198"/>
      <c r="AA50" s="7"/>
    </row>
    <row r="51" spans="2:26" ht="11.25" thickBot="1">
      <c r="B51" s="114" t="s">
        <v>51</v>
      </c>
      <c r="C51" s="115"/>
      <c r="D51" s="274"/>
      <c r="E51" s="275"/>
      <c r="F51" s="276"/>
      <c r="G51" s="277"/>
      <c r="H51" s="278"/>
      <c r="I51" s="276"/>
      <c r="J51" s="279"/>
      <c r="K51" s="280"/>
      <c r="L51" s="276"/>
      <c r="M51" s="279"/>
      <c r="N51" s="280"/>
      <c r="O51" s="276"/>
      <c r="P51" s="279"/>
      <c r="Q51" s="280"/>
      <c r="R51" s="276"/>
      <c r="S51" s="279"/>
      <c r="T51" s="280"/>
      <c r="U51" s="276"/>
      <c r="V51" s="281"/>
      <c r="W51" s="282"/>
      <c r="X51" s="116">
        <v>-3.12</v>
      </c>
      <c r="Y51" s="117">
        <v>0.48</v>
      </c>
      <c r="Z51" s="283" t="s">
        <v>15</v>
      </c>
    </row>
    <row r="52" spans="3:25" ht="10.5">
      <c r="C52" s="119"/>
      <c r="G52" s="284"/>
      <c r="H52" s="284"/>
      <c r="I52" s="285"/>
      <c r="J52" s="119"/>
      <c r="K52" s="286"/>
      <c r="X52" s="49"/>
      <c r="Y52" s="126"/>
    </row>
    <row r="53" spans="3:25" ht="11.25" thickBot="1">
      <c r="C53" s="128"/>
      <c r="G53" s="287"/>
      <c r="H53" s="287"/>
      <c r="I53" s="288"/>
      <c r="J53" s="128"/>
      <c r="K53" s="289"/>
      <c r="X53" s="49"/>
      <c r="Y53" s="126"/>
    </row>
    <row r="54" spans="2:26" ht="10.5">
      <c r="B54" s="52" t="s">
        <v>52</v>
      </c>
      <c r="C54" s="119"/>
      <c r="D54" s="290"/>
      <c r="E54" s="291"/>
      <c r="F54" s="292"/>
      <c r="G54" s="293"/>
      <c r="H54" s="284"/>
      <c r="I54" s="292"/>
      <c r="J54" s="119"/>
      <c r="K54" s="286"/>
      <c r="L54" s="285"/>
      <c r="M54" s="294"/>
      <c r="N54" s="286"/>
      <c r="O54" s="285"/>
      <c r="P54" s="294"/>
      <c r="Q54" s="286"/>
      <c r="R54" s="285"/>
      <c r="S54" s="294"/>
      <c r="T54" s="286"/>
      <c r="U54" s="295"/>
      <c r="V54" s="296"/>
      <c r="W54" s="286"/>
      <c r="X54" s="137"/>
      <c r="Y54" s="125"/>
      <c r="Z54" s="297"/>
    </row>
    <row r="55" spans="2:26" ht="10.5">
      <c r="B55" s="139" t="s">
        <v>53</v>
      </c>
      <c r="C55" s="140"/>
      <c r="D55" s="298">
        <v>-1064</v>
      </c>
      <c r="E55" s="299">
        <v>1200</v>
      </c>
      <c r="F55" s="221" t="s">
        <v>15</v>
      </c>
      <c r="G55" s="298">
        <v>-133</v>
      </c>
      <c r="H55" s="299">
        <v>45</v>
      </c>
      <c r="I55" s="221" t="s">
        <v>15</v>
      </c>
      <c r="J55" s="298">
        <v>338</v>
      </c>
      <c r="K55" s="299">
        <v>30</v>
      </c>
      <c r="L55" s="302">
        <v>10.266666666666667</v>
      </c>
      <c r="M55" s="298">
        <v>-76</v>
      </c>
      <c r="N55" s="299">
        <v>158</v>
      </c>
      <c r="O55" s="302" t="s">
        <v>15</v>
      </c>
      <c r="P55" s="298">
        <v>-110</v>
      </c>
      <c r="Q55" s="299">
        <v>59</v>
      </c>
      <c r="R55" s="302" t="s">
        <v>15</v>
      </c>
      <c r="S55" s="298">
        <v>-18</v>
      </c>
      <c r="T55" s="299">
        <v>-50</v>
      </c>
      <c r="U55" s="166">
        <v>0.64</v>
      </c>
      <c r="V55" s="303"/>
      <c r="W55" s="304"/>
      <c r="X55" s="305">
        <v>-1038</v>
      </c>
      <c r="Y55" s="299">
        <v>1415</v>
      </c>
      <c r="Z55" s="170" t="s">
        <v>15</v>
      </c>
    </row>
    <row r="56" spans="2:26" ht="10.5">
      <c r="B56" s="16" t="s">
        <v>54</v>
      </c>
      <c r="D56" s="306"/>
      <c r="E56" s="307"/>
      <c r="F56" s="308"/>
      <c r="G56" s="309"/>
      <c r="H56" s="310"/>
      <c r="I56" s="308"/>
      <c r="J56" s="311"/>
      <c r="K56" s="312"/>
      <c r="L56" s="313"/>
      <c r="M56" s="314"/>
      <c r="N56" s="312"/>
      <c r="O56" s="313"/>
      <c r="P56" s="314"/>
      <c r="Q56" s="312"/>
      <c r="R56" s="313"/>
      <c r="S56" s="314"/>
      <c r="T56" s="312"/>
      <c r="U56" s="313"/>
      <c r="V56" s="314"/>
      <c r="W56" s="312"/>
      <c r="X56" s="315"/>
      <c r="Y56" s="316"/>
      <c r="Z56" s="157"/>
    </row>
    <row r="57" spans="2:26" ht="10.5">
      <c r="B57" s="16" t="s">
        <v>55</v>
      </c>
      <c r="D57" s="306"/>
      <c r="E57" s="307"/>
      <c r="F57" s="308"/>
      <c r="G57" s="309"/>
      <c r="H57" s="310"/>
      <c r="I57" s="308"/>
      <c r="J57" s="311"/>
      <c r="K57" s="312"/>
      <c r="L57" s="313"/>
      <c r="M57" s="314"/>
      <c r="N57" s="312"/>
      <c r="O57" s="313"/>
      <c r="P57" s="314"/>
      <c r="Q57" s="312"/>
      <c r="R57" s="313"/>
      <c r="S57" s="314"/>
      <c r="T57" s="312"/>
      <c r="U57" s="313"/>
      <c r="V57" s="314"/>
      <c r="W57" s="312"/>
      <c r="X57" s="315"/>
      <c r="Y57" s="316"/>
      <c r="Z57" s="157"/>
    </row>
    <row r="58" spans="2:26" ht="10.5">
      <c r="B58" s="16" t="s">
        <v>56</v>
      </c>
      <c r="D58" s="306"/>
      <c r="E58" s="307"/>
      <c r="F58" s="308"/>
      <c r="G58" s="309"/>
      <c r="H58" s="310"/>
      <c r="I58" s="308"/>
      <c r="J58" s="311"/>
      <c r="K58" s="312"/>
      <c r="L58" s="313"/>
      <c r="M58" s="314"/>
      <c r="N58" s="312"/>
      <c r="O58" s="313"/>
      <c r="P58" s="314"/>
      <c r="Q58" s="312"/>
      <c r="R58" s="313"/>
      <c r="S58" s="314"/>
      <c r="T58" s="312"/>
      <c r="U58" s="313"/>
      <c r="V58" s="314"/>
      <c r="W58" s="312"/>
      <c r="X58" s="148"/>
      <c r="Y58" s="149"/>
      <c r="Z58" s="317"/>
    </row>
    <row r="59" spans="2:26" ht="10.5">
      <c r="B59" s="16" t="s">
        <v>57</v>
      </c>
      <c r="D59" s="306"/>
      <c r="E59" s="307"/>
      <c r="F59" s="308"/>
      <c r="G59" s="309"/>
      <c r="H59" s="310"/>
      <c r="I59" s="308"/>
      <c r="J59" s="311"/>
      <c r="K59" s="312"/>
      <c r="L59" s="313"/>
      <c r="M59" s="314"/>
      <c r="N59" s="312"/>
      <c r="O59" s="313"/>
      <c r="P59" s="314"/>
      <c r="Q59" s="312"/>
      <c r="R59" s="313"/>
      <c r="S59" s="314"/>
      <c r="T59" s="312"/>
      <c r="U59" s="313"/>
      <c r="V59" s="314"/>
      <c r="W59" s="312"/>
      <c r="X59" s="315"/>
      <c r="Y59" s="316"/>
      <c r="Z59" s="157"/>
    </row>
    <row r="60" spans="2:26" ht="11.25" thickBot="1">
      <c r="B60" s="150" t="s">
        <v>58</v>
      </c>
      <c r="C60" s="128"/>
      <c r="D60" s="318"/>
      <c r="E60" s="319"/>
      <c r="F60" s="320"/>
      <c r="G60" s="321"/>
      <c r="H60" s="322"/>
      <c r="I60" s="320"/>
      <c r="J60" s="323"/>
      <c r="K60" s="324"/>
      <c r="L60" s="325"/>
      <c r="M60" s="326"/>
      <c r="N60" s="324"/>
      <c r="O60" s="325"/>
      <c r="P60" s="326"/>
      <c r="Q60" s="324"/>
      <c r="R60" s="325"/>
      <c r="S60" s="326"/>
      <c r="T60" s="324"/>
      <c r="U60" s="325"/>
      <c r="V60" s="326"/>
      <c r="W60" s="324"/>
      <c r="X60" s="327"/>
      <c r="Y60" s="328"/>
      <c r="Z60" s="283"/>
    </row>
    <row r="62" ht="10.5">
      <c r="B62" s="1" t="s">
        <v>59</v>
      </c>
    </row>
    <row r="63" ht="10.5">
      <c r="B63" s="1" t="s">
        <v>60</v>
      </c>
    </row>
    <row r="64" ht="10.5">
      <c r="B64" s="1" t="s">
        <v>61</v>
      </c>
    </row>
  </sheetData>
  <sheetProtection/>
  <mergeCells count="10">
    <mergeCell ref="P4:R5"/>
    <mergeCell ref="S4:U5"/>
    <mergeCell ref="V4:W5"/>
    <mergeCell ref="X4:Z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4"/>
  <sheetViews>
    <sheetView showGridLines="0" zoomScale="90" zoomScaleNormal="90" workbookViewId="0" topLeftCell="A1">
      <selection activeCell="Q67" sqref="Q67"/>
    </sheetView>
  </sheetViews>
  <sheetFormatPr defaultColWidth="9.140625" defaultRowHeight="12.75"/>
  <cols>
    <col min="1" max="1" width="2.421875" style="1" customWidth="1"/>
    <col min="2" max="2" width="2.8515625" style="1" customWidth="1"/>
    <col min="3" max="3" width="21.7109375" style="1" customWidth="1"/>
    <col min="4" max="5" width="8.28125" style="2" customWidth="1"/>
    <col min="6" max="9" width="8.28125" style="3" customWidth="1"/>
    <col min="10" max="10" width="8.28125" style="1" customWidth="1"/>
    <col min="11" max="11" width="8.28125" style="4" customWidth="1"/>
    <col min="12" max="12" width="8.28125" style="3" customWidth="1"/>
    <col min="13" max="13" width="8.28125" style="1" customWidth="1"/>
    <col min="14" max="14" width="8.28125" style="4" customWidth="1"/>
    <col min="15" max="15" width="8.28125" style="3" customWidth="1"/>
    <col min="16" max="16" width="8.28125" style="1" customWidth="1"/>
    <col min="17" max="17" width="8.28125" style="4" customWidth="1"/>
    <col min="18" max="18" width="8.28125" style="3" customWidth="1"/>
    <col min="19" max="19" width="8.28125" style="1" customWidth="1"/>
    <col min="20" max="20" width="8.28125" style="4" customWidth="1"/>
    <col min="21" max="21" width="8.28125" style="3" customWidth="1"/>
    <col min="22" max="22" width="8.28125" style="1" customWidth="1"/>
    <col min="23" max="23" width="8.28125" style="4" customWidth="1"/>
    <col min="24" max="24" width="8.28125" style="1" customWidth="1"/>
    <col min="25" max="25" width="8.28125" style="4" customWidth="1"/>
    <col min="26" max="26" width="9.421875" style="5" customWidth="1"/>
    <col min="27" max="27" width="5.28125" style="1" customWidth="1"/>
    <col min="28" max="16384" width="9.140625" style="1" customWidth="1"/>
  </cols>
  <sheetData>
    <row r="1" spans="2:3" ht="11.25">
      <c r="B1" s="532"/>
      <c r="C1" s="532"/>
    </row>
    <row r="2" spans="2:4" ht="23.25" customHeight="1">
      <c r="B2" s="532"/>
      <c r="C2" s="532"/>
      <c r="D2" s="6" t="s">
        <v>63</v>
      </c>
    </row>
    <row r="3" ht="12" thickBot="1"/>
    <row r="4" spans="1:27" ht="13.5" customHeight="1">
      <c r="A4" s="7"/>
      <c r="B4" s="533" t="s">
        <v>1</v>
      </c>
      <c r="C4" s="534"/>
      <c r="D4" s="539" t="s">
        <v>2</v>
      </c>
      <c r="E4" s="519"/>
      <c r="F4" s="519"/>
      <c r="G4" s="518" t="s">
        <v>3</v>
      </c>
      <c r="H4" s="519"/>
      <c r="I4" s="520"/>
      <c r="J4" s="519" t="s">
        <v>4</v>
      </c>
      <c r="K4" s="519"/>
      <c r="L4" s="520"/>
      <c r="M4" s="518" t="s">
        <v>5</v>
      </c>
      <c r="N4" s="519"/>
      <c r="O4" s="520"/>
      <c r="P4" s="518" t="s">
        <v>6</v>
      </c>
      <c r="Q4" s="519"/>
      <c r="R4" s="520"/>
      <c r="S4" s="518" t="s">
        <v>7</v>
      </c>
      <c r="T4" s="519"/>
      <c r="U4" s="520"/>
      <c r="V4" s="518" t="s">
        <v>8</v>
      </c>
      <c r="W4" s="524"/>
      <c r="X4" s="526" t="s">
        <v>9</v>
      </c>
      <c r="Y4" s="527"/>
      <c r="Z4" s="528"/>
      <c r="AA4" s="7"/>
    </row>
    <row r="5" spans="1:27" ht="11.25" customHeight="1">
      <c r="A5" s="8"/>
      <c r="B5" s="535"/>
      <c r="C5" s="536"/>
      <c r="D5" s="540"/>
      <c r="E5" s="522"/>
      <c r="F5" s="522"/>
      <c r="G5" s="521"/>
      <c r="H5" s="522"/>
      <c r="I5" s="523"/>
      <c r="J5" s="522"/>
      <c r="K5" s="522"/>
      <c r="L5" s="523"/>
      <c r="M5" s="521"/>
      <c r="N5" s="522"/>
      <c r="O5" s="523"/>
      <c r="P5" s="521"/>
      <c r="Q5" s="522"/>
      <c r="R5" s="523"/>
      <c r="S5" s="521"/>
      <c r="T5" s="522"/>
      <c r="U5" s="523"/>
      <c r="V5" s="521"/>
      <c r="W5" s="525"/>
      <c r="X5" s="529"/>
      <c r="Y5" s="530"/>
      <c r="Z5" s="531"/>
      <c r="AA5" s="8"/>
    </row>
    <row r="6" spans="1:27" ht="11.25" customHeight="1">
      <c r="A6" s="9"/>
      <c r="B6" s="537"/>
      <c r="C6" s="538"/>
      <c r="D6" s="10">
        <v>2020</v>
      </c>
      <c r="E6" s="11">
        <v>2019</v>
      </c>
      <c r="F6" s="12" t="s">
        <v>10</v>
      </c>
      <c r="G6" s="10">
        <v>2020</v>
      </c>
      <c r="H6" s="11">
        <v>2019</v>
      </c>
      <c r="I6" s="12" t="s">
        <v>10</v>
      </c>
      <c r="J6" s="10">
        <v>2020</v>
      </c>
      <c r="K6" s="11">
        <v>2019</v>
      </c>
      <c r="L6" s="12" t="s">
        <v>10</v>
      </c>
      <c r="M6" s="10">
        <v>2020</v>
      </c>
      <c r="N6" s="11">
        <v>2019</v>
      </c>
      <c r="O6" s="12" t="s">
        <v>10</v>
      </c>
      <c r="P6" s="10">
        <v>2020</v>
      </c>
      <c r="Q6" s="11">
        <v>2019</v>
      </c>
      <c r="R6" s="12" t="s">
        <v>10</v>
      </c>
      <c r="S6" s="10">
        <v>2020</v>
      </c>
      <c r="T6" s="11">
        <v>2019</v>
      </c>
      <c r="U6" s="12" t="s">
        <v>10</v>
      </c>
      <c r="V6" s="13">
        <v>2020</v>
      </c>
      <c r="W6" s="14">
        <v>2019</v>
      </c>
      <c r="X6" s="10">
        <v>2020</v>
      </c>
      <c r="Y6" s="11">
        <v>2019</v>
      </c>
      <c r="Z6" s="15" t="s">
        <v>10</v>
      </c>
      <c r="AA6" s="9"/>
    </row>
    <row r="7" spans="2:26" ht="10.5">
      <c r="B7" s="16" t="s">
        <v>11</v>
      </c>
      <c r="D7" s="151">
        <v>4241</v>
      </c>
      <c r="E7" s="152">
        <v>11468</v>
      </c>
      <c r="F7" s="155">
        <v>-0.6301883501918382</v>
      </c>
      <c r="G7" s="154">
        <v>366</v>
      </c>
      <c r="H7" s="152">
        <v>1053</v>
      </c>
      <c r="I7" s="155">
        <v>-0.6524216524216524</v>
      </c>
      <c r="J7" s="154">
        <v>1305</v>
      </c>
      <c r="K7" s="152">
        <v>1215</v>
      </c>
      <c r="L7" s="155">
        <v>0.07407407407407407</v>
      </c>
      <c r="M7" s="154">
        <v>1606</v>
      </c>
      <c r="N7" s="152">
        <v>2146</v>
      </c>
      <c r="O7" s="155">
        <v>-0.2516309412861137</v>
      </c>
      <c r="P7" s="154">
        <v>651</v>
      </c>
      <c r="Q7" s="152">
        <v>1260</v>
      </c>
      <c r="R7" s="155">
        <v>-0.48333333333333334</v>
      </c>
      <c r="S7" s="154">
        <v>166</v>
      </c>
      <c r="T7" s="152">
        <v>274</v>
      </c>
      <c r="U7" s="155">
        <v>-0.39416058394160586</v>
      </c>
      <c r="V7" s="154">
        <v>0</v>
      </c>
      <c r="W7" s="156">
        <v>0</v>
      </c>
      <c r="X7" s="154">
        <v>8335</v>
      </c>
      <c r="Y7" s="152">
        <v>17416</v>
      </c>
      <c r="Z7" s="157">
        <v>-0.5214170877354157</v>
      </c>
    </row>
    <row r="8" spans="1:27" ht="10.5">
      <c r="A8" s="23"/>
      <c r="B8" s="24"/>
      <c r="C8" s="25" t="s">
        <v>12</v>
      </c>
      <c r="D8" s="158">
        <v>3858</v>
      </c>
      <c r="E8" s="159">
        <v>10938</v>
      </c>
      <c r="F8" s="162">
        <v>-0.6472846955567746</v>
      </c>
      <c r="G8" s="161">
        <v>361</v>
      </c>
      <c r="H8" s="159">
        <v>1048</v>
      </c>
      <c r="I8" s="162">
        <v>-0.6555343511450382</v>
      </c>
      <c r="J8" s="161">
        <v>1219</v>
      </c>
      <c r="K8" s="159">
        <v>1158</v>
      </c>
      <c r="L8" s="162">
        <v>0.05267702936096719</v>
      </c>
      <c r="M8" s="161">
        <v>0</v>
      </c>
      <c r="N8" s="159">
        <v>0</v>
      </c>
      <c r="O8" s="456" t="s">
        <v>13</v>
      </c>
      <c r="P8" s="161">
        <v>0</v>
      </c>
      <c r="Q8" s="159">
        <v>0</v>
      </c>
      <c r="R8" s="456" t="s">
        <v>13</v>
      </c>
      <c r="S8" s="161">
        <v>0</v>
      </c>
      <c r="T8" s="159">
        <v>0</v>
      </c>
      <c r="U8" s="456" t="s">
        <v>13</v>
      </c>
      <c r="V8" s="161">
        <v>203</v>
      </c>
      <c r="W8" s="163">
        <v>231</v>
      </c>
      <c r="X8" s="161">
        <v>5641</v>
      </c>
      <c r="Y8" s="159">
        <v>13375</v>
      </c>
      <c r="Z8" s="157">
        <v>-0.5782429906542056</v>
      </c>
      <c r="AA8" s="23"/>
    </row>
    <row r="9" spans="2:26" ht="10.5">
      <c r="B9" s="16" t="s">
        <v>14</v>
      </c>
      <c r="C9" s="31"/>
      <c r="D9" s="164">
        <v>290</v>
      </c>
      <c r="E9" s="165">
        <v>470</v>
      </c>
      <c r="F9" s="168">
        <v>-0.3829787234042553</v>
      </c>
      <c r="G9" s="167">
        <v>11</v>
      </c>
      <c r="H9" s="165">
        <v>-6</v>
      </c>
      <c r="I9" s="168" t="s">
        <v>15</v>
      </c>
      <c r="J9" s="167">
        <v>15</v>
      </c>
      <c r="K9" s="165">
        <v>23</v>
      </c>
      <c r="L9" s="168">
        <v>-0.34782608695652173</v>
      </c>
      <c r="M9" s="167">
        <v>674</v>
      </c>
      <c r="N9" s="165">
        <v>1105</v>
      </c>
      <c r="O9" s="168">
        <v>-0.3900452488687783</v>
      </c>
      <c r="P9" s="167">
        <v>163</v>
      </c>
      <c r="Q9" s="165">
        <v>360</v>
      </c>
      <c r="R9" s="168">
        <v>-0.5472222222222223</v>
      </c>
      <c r="S9" s="167">
        <v>83</v>
      </c>
      <c r="T9" s="165">
        <v>124</v>
      </c>
      <c r="U9" s="168">
        <v>-0.33064516129032256</v>
      </c>
      <c r="V9" s="167">
        <v>-1236</v>
      </c>
      <c r="W9" s="169">
        <v>-2076</v>
      </c>
      <c r="X9" s="167">
        <v>0</v>
      </c>
      <c r="Y9" s="165">
        <v>0</v>
      </c>
      <c r="Z9" s="455" t="s">
        <v>13</v>
      </c>
    </row>
    <row r="10" spans="2:26" s="7" customFormat="1" ht="10.5">
      <c r="B10" s="38" t="s">
        <v>16</v>
      </c>
      <c r="C10" s="39"/>
      <c r="D10" s="171">
        <v>4531</v>
      </c>
      <c r="E10" s="172">
        <v>11938</v>
      </c>
      <c r="F10" s="176">
        <v>-0.6204556877198861</v>
      </c>
      <c r="G10" s="175">
        <v>377</v>
      </c>
      <c r="H10" s="172">
        <v>1047</v>
      </c>
      <c r="I10" s="176">
        <v>-0.6399235912129895</v>
      </c>
      <c r="J10" s="175">
        <v>1320</v>
      </c>
      <c r="K10" s="172">
        <v>1238</v>
      </c>
      <c r="L10" s="176">
        <v>0.06623586429725363</v>
      </c>
      <c r="M10" s="175">
        <v>2280</v>
      </c>
      <c r="N10" s="172">
        <v>3251</v>
      </c>
      <c r="O10" s="176">
        <v>-0.2986773300522916</v>
      </c>
      <c r="P10" s="175">
        <v>814</v>
      </c>
      <c r="Q10" s="172">
        <v>1620</v>
      </c>
      <c r="R10" s="176">
        <v>-0.49753086419753084</v>
      </c>
      <c r="S10" s="175">
        <v>249</v>
      </c>
      <c r="T10" s="172">
        <v>398</v>
      </c>
      <c r="U10" s="176">
        <v>-0.3743718592964824</v>
      </c>
      <c r="V10" s="175">
        <v>-1236</v>
      </c>
      <c r="W10" s="177">
        <v>-2076</v>
      </c>
      <c r="X10" s="175">
        <v>8335</v>
      </c>
      <c r="Y10" s="172">
        <v>17416</v>
      </c>
      <c r="Z10" s="178">
        <v>-0.5214170877354157</v>
      </c>
    </row>
    <row r="11" spans="2:26" ht="10.5">
      <c r="B11" s="16"/>
      <c r="C11" s="31"/>
      <c r="D11" s="179"/>
      <c r="E11" s="152"/>
      <c r="F11" s="162"/>
      <c r="G11" s="180"/>
      <c r="H11" s="152"/>
      <c r="I11" s="162"/>
      <c r="J11" s="180"/>
      <c r="K11" s="152"/>
      <c r="L11" s="162"/>
      <c r="M11" s="180"/>
      <c r="N11" s="152"/>
      <c r="O11" s="162"/>
      <c r="P11" s="180"/>
      <c r="Q11" s="152"/>
      <c r="R11" s="162"/>
      <c r="S11" s="180"/>
      <c r="T11" s="152"/>
      <c r="U11" s="162"/>
      <c r="V11" s="180"/>
      <c r="W11" s="181"/>
      <c r="X11" s="180"/>
      <c r="Y11" s="152"/>
      <c r="Z11" s="157"/>
    </row>
    <row r="12" spans="2:26" ht="20.25" customHeight="1">
      <c r="B12" s="16" t="s">
        <v>17</v>
      </c>
      <c r="C12" s="31"/>
      <c r="D12" s="179">
        <v>451</v>
      </c>
      <c r="E12" s="152">
        <v>440.12768937000146</v>
      </c>
      <c r="F12" s="162">
        <v>0.024702628106768643</v>
      </c>
      <c r="G12" s="180">
        <v>75</v>
      </c>
      <c r="H12" s="152">
        <v>74</v>
      </c>
      <c r="I12" s="162">
        <v>0.013513513513513514</v>
      </c>
      <c r="J12" s="180">
        <v>31</v>
      </c>
      <c r="K12" s="152">
        <v>39</v>
      </c>
      <c r="L12" s="162">
        <v>-0.20512820512820512</v>
      </c>
      <c r="M12" s="180">
        <v>184</v>
      </c>
      <c r="N12" s="152">
        <v>100</v>
      </c>
      <c r="O12" s="162">
        <v>0.84</v>
      </c>
      <c r="P12" s="180">
        <v>33</v>
      </c>
      <c r="Q12" s="152">
        <v>30</v>
      </c>
      <c r="R12" s="162">
        <v>0.1</v>
      </c>
      <c r="S12" s="180">
        <v>920</v>
      </c>
      <c r="T12" s="152">
        <v>886</v>
      </c>
      <c r="U12" s="162">
        <v>0.03837471783295711</v>
      </c>
      <c r="V12" s="180">
        <v>-742</v>
      </c>
      <c r="W12" s="181">
        <v>-493.12768937000146</v>
      </c>
      <c r="X12" s="180">
        <v>952</v>
      </c>
      <c r="Y12" s="152">
        <v>1076</v>
      </c>
      <c r="Z12" s="157">
        <v>-0.11524163568773234</v>
      </c>
    </row>
    <row r="13" spans="2:26" s="49" customFormat="1" ht="20.25" customHeight="1" thickBot="1">
      <c r="B13" s="50"/>
      <c r="C13" s="51" t="s">
        <v>18</v>
      </c>
      <c r="D13" s="46">
        <v>90</v>
      </c>
      <c r="E13" s="18">
        <v>57</v>
      </c>
      <c r="F13" s="28">
        <v>0.5789473684210527</v>
      </c>
      <c r="G13" s="47">
        <v>7</v>
      </c>
      <c r="H13" s="18">
        <v>11</v>
      </c>
      <c r="I13" s="28">
        <v>-0.36363636363636365</v>
      </c>
      <c r="J13" s="47">
        <v>3</v>
      </c>
      <c r="K13" s="18">
        <v>8</v>
      </c>
      <c r="L13" s="28">
        <v>-0.625</v>
      </c>
      <c r="M13" s="47">
        <v>40</v>
      </c>
      <c r="N13" s="18">
        <v>14</v>
      </c>
      <c r="O13" s="28">
        <v>1.8571428571428572</v>
      </c>
      <c r="P13" s="47">
        <v>4</v>
      </c>
      <c r="Q13" s="18">
        <v>3</v>
      </c>
      <c r="R13" s="28">
        <v>0.3333333333333333</v>
      </c>
      <c r="S13" s="47">
        <v>14</v>
      </c>
      <c r="T13" s="18">
        <v>15</v>
      </c>
      <c r="U13" s="28">
        <v>-0.06666666666666667</v>
      </c>
      <c r="V13" s="47">
        <v>-13</v>
      </c>
      <c r="W13" s="48">
        <v>-14</v>
      </c>
      <c r="X13" s="47">
        <v>145</v>
      </c>
      <c r="Y13" s="18">
        <v>94</v>
      </c>
      <c r="Z13" s="22">
        <v>0.5425531914893617</v>
      </c>
    </row>
    <row r="14" spans="2:27" s="7" customFormat="1" ht="21.75" customHeight="1">
      <c r="B14" s="52" t="s">
        <v>19</v>
      </c>
      <c r="C14" s="53"/>
      <c r="D14" s="182">
        <v>4982</v>
      </c>
      <c r="E14" s="183">
        <v>12378.127689370001</v>
      </c>
      <c r="F14" s="186">
        <v>-0.5975158662906341</v>
      </c>
      <c r="G14" s="185">
        <v>452</v>
      </c>
      <c r="H14" s="183">
        <v>1121</v>
      </c>
      <c r="I14" s="186">
        <v>-0.5967885816235504</v>
      </c>
      <c r="J14" s="185">
        <v>1351</v>
      </c>
      <c r="K14" s="183">
        <v>1277</v>
      </c>
      <c r="L14" s="186">
        <v>0.05794831636648395</v>
      </c>
      <c r="M14" s="185">
        <v>2464</v>
      </c>
      <c r="N14" s="183">
        <v>3351</v>
      </c>
      <c r="O14" s="186">
        <v>-0.26469710534168905</v>
      </c>
      <c r="P14" s="185">
        <v>847</v>
      </c>
      <c r="Q14" s="183">
        <v>1650</v>
      </c>
      <c r="R14" s="186">
        <v>-0.4866666666666667</v>
      </c>
      <c r="S14" s="185">
        <v>1169</v>
      </c>
      <c r="T14" s="183">
        <v>1284</v>
      </c>
      <c r="U14" s="186">
        <v>-0.0895638629283489</v>
      </c>
      <c r="V14" s="185">
        <v>-1978</v>
      </c>
      <c r="W14" s="187">
        <v>-2569.1276893700015</v>
      </c>
      <c r="X14" s="185">
        <v>9287</v>
      </c>
      <c r="Y14" s="183">
        <v>18492</v>
      </c>
      <c r="Z14" s="188">
        <v>-0.49778282500540777</v>
      </c>
      <c r="AA14" s="60"/>
    </row>
    <row r="15" spans="2:26" ht="12" customHeight="1">
      <c r="B15" s="16"/>
      <c r="C15" s="31" t="s">
        <v>20</v>
      </c>
      <c r="D15" s="179">
        <v>174.12223891</v>
      </c>
      <c r="E15" s="152">
        <v>185.17783847</v>
      </c>
      <c r="F15" s="162">
        <v>-0.059702606161433816</v>
      </c>
      <c r="G15" s="180">
        <v>40.96079275</v>
      </c>
      <c r="H15" s="152">
        <v>28.91479947</v>
      </c>
      <c r="I15" s="162">
        <v>0.4166030372265973</v>
      </c>
      <c r="J15" s="180">
        <v>13.76341133</v>
      </c>
      <c r="K15" s="152">
        <v>14.21036371</v>
      </c>
      <c r="L15" s="162">
        <v>-0.031452564418564</v>
      </c>
      <c r="M15" s="180">
        <v>14.90795433</v>
      </c>
      <c r="N15" s="152">
        <v>18.4722715</v>
      </c>
      <c r="O15" s="162">
        <v>-0.1929550012298163</v>
      </c>
      <c r="P15" s="180">
        <v>13.52968516</v>
      </c>
      <c r="Q15" s="152">
        <v>5.73698327</v>
      </c>
      <c r="R15" s="162">
        <v>1.358327455955785</v>
      </c>
      <c r="S15" s="180">
        <v>291.68411016000005</v>
      </c>
      <c r="T15" s="152">
        <v>276.15885268</v>
      </c>
      <c r="U15" s="162">
        <v>0.056218576117818664</v>
      </c>
      <c r="V15" s="180">
        <v>-212.00362425000003</v>
      </c>
      <c r="W15" s="181">
        <v>-173.44765380999993</v>
      </c>
      <c r="X15" s="180">
        <v>336.96456839</v>
      </c>
      <c r="Y15" s="152">
        <v>355.22345529000006</v>
      </c>
      <c r="Z15" s="157">
        <v>-0.05140112970607112</v>
      </c>
    </row>
    <row r="16" spans="1:27" ht="16.5" customHeight="1">
      <c r="A16" s="7"/>
      <c r="B16" s="61"/>
      <c r="C16" s="62"/>
      <c r="D16" s="189"/>
      <c r="E16" s="190"/>
      <c r="F16" s="162"/>
      <c r="G16" s="191"/>
      <c r="H16" s="190"/>
      <c r="I16" s="162"/>
      <c r="J16" s="191"/>
      <c r="K16" s="190"/>
      <c r="L16" s="162"/>
      <c r="M16" s="191"/>
      <c r="N16" s="190"/>
      <c r="O16" s="162"/>
      <c r="P16" s="191"/>
      <c r="Q16" s="190"/>
      <c r="R16" s="162"/>
      <c r="S16" s="191"/>
      <c r="T16" s="190"/>
      <c r="U16" s="162"/>
      <c r="V16" s="191"/>
      <c r="W16" s="192"/>
      <c r="X16" s="191"/>
      <c r="Y16" s="190"/>
      <c r="Z16" s="157"/>
      <c r="AA16" s="60"/>
    </row>
    <row r="17" spans="2:26" ht="10.5">
      <c r="B17" s="16" t="s">
        <v>21</v>
      </c>
      <c r="D17" s="193">
        <v>-3277</v>
      </c>
      <c r="E17" s="152">
        <v>-6728</v>
      </c>
      <c r="F17" s="162">
        <v>-0.5129310344827587</v>
      </c>
      <c r="G17" s="180">
        <v>-427</v>
      </c>
      <c r="H17" s="152">
        <v>-901</v>
      </c>
      <c r="I17" s="162">
        <v>-0.5260821309655938</v>
      </c>
      <c r="J17" s="180">
        <v>-702</v>
      </c>
      <c r="K17" s="152">
        <v>-872</v>
      </c>
      <c r="L17" s="162">
        <v>-0.19495412844036697</v>
      </c>
      <c r="M17" s="180">
        <v>-1346</v>
      </c>
      <c r="N17" s="152">
        <v>-1924</v>
      </c>
      <c r="O17" s="162">
        <v>-0.3004158004158004</v>
      </c>
      <c r="P17" s="180">
        <v>-345</v>
      </c>
      <c r="Q17" s="152">
        <v>-692</v>
      </c>
      <c r="R17" s="162">
        <v>-0.5014450867052023</v>
      </c>
      <c r="S17" s="180">
        <v>-118</v>
      </c>
      <c r="T17" s="152">
        <v>-139</v>
      </c>
      <c r="U17" s="162">
        <v>-0.1510791366906475</v>
      </c>
      <c r="V17" s="180">
        <v>1088</v>
      </c>
      <c r="W17" s="181">
        <v>1625</v>
      </c>
      <c r="X17" s="180">
        <v>-5127</v>
      </c>
      <c r="Y17" s="152">
        <v>-9631</v>
      </c>
      <c r="Z17" s="157">
        <v>-0.4676565258020974</v>
      </c>
    </row>
    <row r="18" spans="1:27" ht="10.5">
      <c r="A18" s="23"/>
      <c r="B18" s="24"/>
      <c r="C18" s="23" t="s">
        <v>22</v>
      </c>
      <c r="D18" s="193">
        <v>-1148</v>
      </c>
      <c r="E18" s="152">
        <v>-2794</v>
      </c>
      <c r="F18" s="162">
        <v>-0.5891195418754474</v>
      </c>
      <c r="G18" s="180">
        <v>-85</v>
      </c>
      <c r="H18" s="152">
        <v>-257</v>
      </c>
      <c r="I18" s="162">
        <v>-0.669260700389105</v>
      </c>
      <c r="J18" s="180">
        <v>-87</v>
      </c>
      <c r="K18" s="152">
        <v>-173</v>
      </c>
      <c r="L18" s="160">
        <v>-0.49710982658959535</v>
      </c>
      <c r="M18" s="194"/>
      <c r="N18" s="195"/>
      <c r="O18" s="196"/>
      <c r="P18" s="194"/>
      <c r="Q18" s="195"/>
      <c r="R18" s="196"/>
      <c r="S18" s="194"/>
      <c r="T18" s="195"/>
      <c r="U18" s="196"/>
      <c r="V18" s="194"/>
      <c r="W18" s="197"/>
      <c r="X18" s="180">
        <v>-1321</v>
      </c>
      <c r="Y18" s="152">
        <v>-3225</v>
      </c>
      <c r="Z18" s="198">
        <v>-0.5903875968992248</v>
      </c>
      <c r="AA18" s="23"/>
    </row>
    <row r="19" spans="1:27" ht="10.5">
      <c r="A19" s="23"/>
      <c r="B19" s="24"/>
      <c r="C19" s="23" t="s">
        <v>23</v>
      </c>
      <c r="D19" s="193">
        <v>-815</v>
      </c>
      <c r="E19" s="152">
        <v>-1773</v>
      </c>
      <c r="F19" s="162">
        <v>-0.5403271291596164</v>
      </c>
      <c r="G19" s="180">
        <v>-116</v>
      </c>
      <c r="H19" s="152">
        <v>-306</v>
      </c>
      <c r="I19" s="162">
        <v>-0.6209150326797386</v>
      </c>
      <c r="J19" s="180">
        <v>-121</v>
      </c>
      <c r="K19" s="152">
        <v>-147</v>
      </c>
      <c r="L19" s="160">
        <v>-0.17687074829931973</v>
      </c>
      <c r="M19" s="194"/>
      <c r="N19" s="195"/>
      <c r="O19" s="196"/>
      <c r="P19" s="194"/>
      <c r="Q19" s="195"/>
      <c r="R19" s="196"/>
      <c r="S19" s="194"/>
      <c r="T19" s="195"/>
      <c r="U19" s="196"/>
      <c r="V19" s="194"/>
      <c r="W19" s="197"/>
      <c r="X19" s="180">
        <v>-1049</v>
      </c>
      <c r="Y19" s="152">
        <v>-2219</v>
      </c>
      <c r="Z19" s="198">
        <v>-0.5272645335736819</v>
      </c>
      <c r="AA19" s="23"/>
    </row>
    <row r="20" spans="1:27" ht="10.5">
      <c r="A20" s="23"/>
      <c r="B20" s="24"/>
      <c r="C20" s="23" t="s">
        <v>24</v>
      </c>
      <c r="D20" s="193">
        <v>-113.55729459</v>
      </c>
      <c r="E20" s="152">
        <v>-169.54345757</v>
      </c>
      <c r="F20" s="162">
        <v>-0.3302171831483665</v>
      </c>
      <c r="G20" s="180">
        <v>-83.08357793</v>
      </c>
      <c r="H20" s="152">
        <v>-171.06226848000003</v>
      </c>
      <c r="I20" s="162">
        <v>-0.5143079846406116</v>
      </c>
      <c r="J20" s="180">
        <v>-381.87978288999994</v>
      </c>
      <c r="K20" s="152">
        <v>-425.29632113</v>
      </c>
      <c r="L20" s="160">
        <v>-0.102085383961572</v>
      </c>
      <c r="M20" s="194"/>
      <c r="N20" s="195"/>
      <c r="O20" s="196"/>
      <c r="P20" s="194"/>
      <c r="Q20" s="195"/>
      <c r="R20" s="196"/>
      <c r="S20" s="194"/>
      <c r="T20" s="195"/>
      <c r="U20" s="196"/>
      <c r="V20" s="194"/>
      <c r="W20" s="197"/>
      <c r="X20" s="180">
        <v>-305.12409404</v>
      </c>
      <c r="Y20" s="152">
        <v>-388.29816608</v>
      </c>
      <c r="Z20" s="198">
        <v>-0.21420155773505217</v>
      </c>
      <c r="AA20" s="23"/>
    </row>
    <row r="21" spans="1:27" ht="10.5">
      <c r="A21" s="23"/>
      <c r="B21" s="24"/>
      <c r="C21" s="23" t="s">
        <v>25</v>
      </c>
      <c r="D21" s="193">
        <v>-1200.44270541</v>
      </c>
      <c r="E21" s="152">
        <v>-1991.45654243</v>
      </c>
      <c r="F21" s="162">
        <v>-0.39720366483859854</v>
      </c>
      <c r="G21" s="180">
        <v>-142.91642207</v>
      </c>
      <c r="H21" s="152">
        <v>-166.93773151999997</v>
      </c>
      <c r="I21" s="162">
        <v>-0.1438938293415236</v>
      </c>
      <c r="J21" s="180">
        <v>-112.12021711000006</v>
      </c>
      <c r="K21" s="152">
        <v>-126.70367886999998</v>
      </c>
      <c r="L21" s="160">
        <v>-0.11509896074101202</v>
      </c>
      <c r="M21" s="194"/>
      <c r="N21" s="195"/>
      <c r="O21" s="196"/>
      <c r="P21" s="194"/>
      <c r="Q21" s="195"/>
      <c r="R21" s="196"/>
      <c r="S21" s="194"/>
      <c r="T21" s="195"/>
      <c r="U21" s="196"/>
      <c r="V21" s="194"/>
      <c r="W21" s="197"/>
      <c r="X21" s="180">
        <v>-2451.87590596</v>
      </c>
      <c r="Y21" s="152">
        <v>-3798.70183392</v>
      </c>
      <c r="Z21" s="198">
        <v>-0.3545489977480459</v>
      </c>
      <c r="AA21" s="23"/>
    </row>
    <row r="22" spans="2:26" ht="10.5">
      <c r="B22" s="16" t="s">
        <v>26</v>
      </c>
      <c r="D22" s="193">
        <v>-1880</v>
      </c>
      <c r="E22" s="152">
        <v>-2390</v>
      </c>
      <c r="F22" s="162">
        <v>-0.21338912133891214</v>
      </c>
      <c r="G22" s="180">
        <v>-93</v>
      </c>
      <c r="H22" s="152">
        <v>-131</v>
      </c>
      <c r="I22" s="162">
        <v>-0.2900763358778626</v>
      </c>
      <c r="J22" s="180">
        <v>-188</v>
      </c>
      <c r="K22" s="152">
        <v>-207</v>
      </c>
      <c r="L22" s="162">
        <v>-0.09178743961352658</v>
      </c>
      <c r="M22" s="180">
        <v>-648</v>
      </c>
      <c r="N22" s="152">
        <v>-726</v>
      </c>
      <c r="O22" s="162">
        <v>-0.10743801652892562</v>
      </c>
      <c r="P22" s="180">
        <v>-446</v>
      </c>
      <c r="Q22" s="152">
        <v>-637</v>
      </c>
      <c r="R22" s="162">
        <v>-0.29984301412872844</v>
      </c>
      <c r="S22" s="180">
        <v>-358</v>
      </c>
      <c r="T22" s="152">
        <v>-430</v>
      </c>
      <c r="U22" s="162">
        <v>-0.16744186046511628</v>
      </c>
      <c r="V22" s="180">
        <v>1</v>
      </c>
      <c r="W22" s="181">
        <v>3</v>
      </c>
      <c r="X22" s="180">
        <v>-3612</v>
      </c>
      <c r="Y22" s="152">
        <v>-4518</v>
      </c>
      <c r="Z22" s="157">
        <v>-0.20053120849933598</v>
      </c>
    </row>
    <row r="23" spans="2:26" ht="10.5">
      <c r="B23" s="16" t="s">
        <v>27</v>
      </c>
      <c r="D23" s="193">
        <v>-956</v>
      </c>
      <c r="E23" s="152">
        <v>-937</v>
      </c>
      <c r="F23" s="162">
        <v>0.020277481323372464</v>
      </c>
      <c r="G23" s="180">
        <v>-104</v>
      </c>
      <c r="H23" s="152">
        <v>-120</v>
      </c>
      <c r="I23" s="162">
        <v>-0.13333333333333333</v>
      </c>
      <c r="J23" s="180">
        <v>-78</v>
      </c>
      <c r="K23" s="152">
        <v>-76</v>
      </c>
      <c r="L23" s="162">
        <v>0.02631578947368421</v>
      </c>
      <c r="M23" s="180">
        <v>-100</v>
      </c>
      <c r="N23" s="152">
        <v>-91</v>
      </c>
      <c r="O23" s="162">
        <v>0.0989010989010989</v>
      </c>
      <c r="P23" s="180">
        <v>-61</v>
      </c>
      <c r="Q23" s="152">
        <v>-57</v>
      </c>
      <c r="R23" s="162">
        <v>0.07017543859649122</v>
      </c>
      <c r="S23" s="180">
        <v>-58</v>
      </c>
      <c r="T23" s="152">
        <v>-52</v>
      </c>
      <c r="U23" s="162">
        <v>0.11538461538461539</v>
      </c>
      <c r="V23" s="180">
        <v>36</v>
      </c>
      <c r="W23" s="181">
        <v>15</v>
      </c>
      <c r="X23" s="180">
        <v>-1321</v>
      </c>
      <c r="Y23" s="152">
        <v>-1318</v>
      </c>
      <c r="Z23" s="157">
        <v>0.002276176024279211</v>
      </c>
    </row>
    <row r="24" spans="2:26" ht="10.5">
      <c r="B24" s="16" t="s">
        <v>28</v>
      </c>
      <c r="D24" s="193">
        <v>-1264</v>
      </c>
      <c r="E24" s="152">
        <v>-1862.1276893700015</v>
      </c>
      <c r="F24" s="162">
        <v>-0.3212065922140716</v>
      </c>
      <c r="G24" s="180">
        <v>-122</v>
      </c>
      <c r="H24" s="152">
        <v>-138</v>
      </c>
      <c r="I24" s="162">
        <v>-0.11594202898550725</v>
      </c>
      <c r="J24" s="180">
        <v>-121</v>
      </c>
      <c r="K24" s="152">
        <v>-131</v>
      </c>
      <c r="L24" s="162">
        <v>-0.07633587786259542</v>
      </c>
      <c r="M24" s="180">
        <v>-460</v>
      </c>
      <c r="N24" s="152">
        <v>-413</v>
      </c>
      <c r="O24" s="162">
        <v>0.11380145278450363</v>
      </c>
      <c r="P24" s="180">
        <v>-177</v>
      </c>
      <c r="Q24" s="152">
        <v>-242</v>
      </c>
      <c r="R24" s="162">
        <v>-0.26859504132231404</v>
      </c>
      <c r="S24" s="180">
        <v>-754</v>
      </c>
      <c r="T24" s="152">
        <v>-805</v>
      </c>
      <c r="U24" s="162">
        <v>-0.06335403726708075</v>
      </c>
      <c r="V24" s="180">
        <v>889</v>
      </c>
      <c r="W24" s="181">
        <v>896.1276893700015</v>
      </c>
      <c r="X24" s="180">
        <v>-2009</v>
      </c>
      <c r="Y24" s="152">
        <v>-2695</v>
      </c>
      <c r="Z24" s="157">
        <v>-0.2545454545454545</v>
      </c>
    </row>
    <row r="25" spans="2:26" s="49" customFormat="1" ht="10.5">
      <c r="B25" s="50"/>
      <c r="C25" s="49" t="s">
        <v>29</v>
      </c>
      <c r="D25" s="67">
        <v>-142.81865281</v>
      </c>
      <c r="E25" s="18">
        <v>-157.04440291</v>
      </c>
      <c r="F25" s="28">
        <v>-0.09058425411157493</v>
      </c>
      <c r="G25" s="47">
        <v>-18.9337085</v>
      </c>
      <c r="H25" s="18">
        <v>-9.32448035</v>
      </c>
      <c r="I25" s="28">
        <v>1.0305376588626733</v>
      </c>
      <c r="J25" s="47">
        <v>-25.37348409</v>
      </c>
      <c r="K25" s="18">
        <v>-19.81949896</v>
      </c>
      <c r="L25" s="28">
        <v>0.280228331766062</v>
      </c>
      <c r="M25" s="47">
        <v>-34.3610447</v>
      </c>
      <c r="N25" s="18">
        <v>-29.03045718</v>
      </c>
      <c r="O25" s="28">
        <v>0.18362051575517083</v>
      </c>
      <c r="P25" s="47">
        <v>-11.29035069</v>
      </c>
      <c r="Q25" s="18">
        <v>-6.74638821</v>
      </c>
      <c r="R25" s="28">
        <v>0.6735400244629564</v>
      </c>
      <c r="S25" s="47">
        <v>-305.71398542</v>
      </c>
      <c r="T25" s="18">
        <v>-275.68409955</v>
      </c>
      <c r="U25" s="28">
        <v>0.10892861038782382</v>
      </c>
      <c r="V25" s="47">
        <v>211.93309512000002</v>
      </c>
      <c r="W25" s="48">
        <v>186.50308464</v>
      </c>
      <c r="X25" s="47">
        <v>-326.55813108999996</v>
      </c>
      <c r="Y25" s="18">
        <v>-311.14624252</v>
      </c>
      <c r="Z25" s="37">
        <v>0.04953261991910226</v>
      </c>
    </row>
    <row r="26" spans="2:26" s="7" customFormat="1" ht="10.5">
      <c r="B26" s="38" t="s">
        <v>30</v>
      </c>
      <c r="C26" s="68"/>
      <c r="D26" s="199">
        <v>-7377</v>
      </c>
      <c r="E26" s="172">
        <v>-11917.127689370001</v>
      </c>
      <c r="F26" s="201">
        <v>-0.3809749973074271</v>
      </c>
      <c r="G26" s="175">
        <v>-746</v>
      </c>
      <c r="H26" s="172">
        <v>-1290</v>
      </c>
      <c r="I26" s="201">
        <v>-0.42170542635658914</v>
      </c>
      <c r="J26" s="175">
        <v>-1089</v>
      </c>
      <c r="K26" s="172">
        <v>-1286</v>
      </c>
      <c r="L26" s="201">
        <v>-0.15318818040435458</v>
      </c>
      <c r="M26" s="175">
        <v>-2554</v>
      </c>
      <c r="N26" s="172">
        <v>-3154</v>
      </c>
      <c r="O26" s="201">
        <v>-0.19023462270133165</v>
      </c>
      <c r="P26" s="175">
        <v>-1029</v>
      </c>
      <c r="Q26" s="172">
        <v>-1628</v>
      </c>
      <c r="R26" s="201">
        <v>-0.3679361179361179</v>
      </c>
      <c r="S26" s="175">
        <v>-1288</v>
      </c>
      <c r="T26" s="172">
        <v>-1426</v>
      </c>
      <c r="U26" s="201">
        <v>-0.0967741935483871</v>
      </c>
      <c r="V26" s="175">
        <v>2014</v>
      </c>
      <c r="W26" s="177">
        <v>2539.1276893700015</v>
      </c>
      <c r="X26" s="175">
        <v>-12069</v>
      </c>
      <c r="Y26" s="172">
        <v>-18162</v>
      </c>
      <c r="Z26" s="202">
        <v>-0.3354806739345887</v>
      </c>
    </row>
    <row r="27" spans="2:26" s="7" customFormat="1" ht="10.5">
      <c r="B27" s="61" t="s">
        <v>31</v>
      </c>
      <c r="D27" s="203">
        <v>-21</v>
      </c>
      <c r="E27" s="173">
        <v>27</v>
      </c>
      <c r="F27" s="176" t="s">
        <v>15</v>
      </c>
      <c r="G27" s="204">
        <v>-64</v>
      </c>
      <c r="H27" s="173">
        <v>-19</v>
      </c>
      <c r="I27" s="176">
        <v>-2.3684210526315788</v>
      </c>
      <c r="J27" s="204">
        <v>15</v>
      </c>
      <c r="K27" s="173">
        <v>24</v>
      </c>
      <c r="L27" s="176">
        <v>-0.375</v>
      </c>
      <c r="M27" s="204">
        <v>-32</v>
      </c>
      <c r="N27" s="173">
        <v>38</v>
      </c>
      <c r="O27" s="176" t="s">
        <v>15</v>
      </c>
      <c r="P27" s="204">
        <v>-13</v>
      </c>
      <c r="Q27" s="173">
        <v>11</v>
      </c>
      <c r="R27" s="176" t="s">
        <v>15</v>
      </c>
      <c r="S27" s="204">
        <v>-3</v>
      </c>
      <c r="T27" s="173">
        <v>7</v>
      </c>
      <c r="U27" s="176" t="s">
        <v>15</v>
      </c>
      <c r="V27" s="204">
        <v>1</v>
      </c>
      <c r="W27" s="205">
        <v>0</v>
      </c>
      <c r="X27" s="204">
        <v>-117</v>
      </c>
      <c r="Y27" s="173">
        <v>88</v>
      </c>
      <c r="Z27" s="178" t="s">
        <v>15</v>
      </c>
    </row>
    <row r="28" spans="1:27" ht="10.5">
      <c r="A28" s="7"/>
      <c r="B28" s="61"/>
      <c r="C28" s="7"/>
      <c r="D28" s="206"/>
      <c r="E28" s="207"/>
      <c r="F28" s="162"/>
      <c r="G28" s="208"/>
      <c r="H28" s="207"/>
      <c r="I28" s="162"/>
      <c r="J28" s="208"/>
      <c r="K28" s="207"/>
      <c r="L28" s="162"/>
      <c r="M28" s="208"/>
      <c r="N28" s="207"/>
      <c r="O28" s="162"/>
      <c r="P28" s="208"/>
      <c r="Q28" s="207"/>
      <c r="R28" s="162"/>
      <c r="S28" s="208"/>
      <c r="T28" s="207"/>
      <c r="U28" s="162"/>
      <c r="V28" s="208"/>
      <c r="W28" s="209"/>
      <c r="X28" s="208"/>
      <c r="Y28" s="207"/>
      <c r="Z28" s="170"/>
      <c r="AA28" s="7"/>
    </row>
    <row r="29" spans="2:27" s="7" customFormat="1" ht="10.5">
      <c r="B29" s="38" t="s">
        <v>32</v>
      </c>
      <c r="C29" s="68"/>
      <c r="D29" s="199">
        <v>-2416</v>
      </c>
      <c r="E29" s="172">
        <v>488</v>
      </c>
      <c r="F29" s="201" t="s">
        <v>15</v>
      </c>
      <c r="G29" s="175">
        <v>-358</v>
      </c>
      <c r="H29" s="172">
        <v>-188</v>
      </c>
      <c r="I29" s="201">
        <v>-0.9042553191489362</v>
      </c>
      <c r="J29" s="175">
        <v>277</v>
      </c>
      <c r="K29" s="172">
        <v>15</v>
      </c>
      <c r="L29" s="201">
        <v>17.466666666666665</v>
      </c>
      <c r="M29" s="175">
        <v>-122</v>
      </c>
      <c r="N29" s="172">
        <v>235</v>
      </c>
      <c r="O29" s="201" t="s">
        <v>15</v>
      </c>
      <c r="P29" s="175">
        <v>-195</v>
      </c>
      <c r="Q29" s="172">
        <v>33</v>
      </c>
      <c r="R29" s="201" t="s">
        <v>15</v>
      </c>
      <c r="S29" s="175">
        <v>-122</v>
      </c>
      <c r="T29" s="172">
        <v>-135</v>
      </c>
      <c r="U29" s="201">
        <v>0.0962962962962963</v>
      </c>
      <c r="V29" s="175">
        <v>37</v>
      </c>
      <c r="W29" s="177">
        <v>-30</v>
      </c>
      <c r="X29" s="175">
        <v>-2899</v>
      </c>
      <c r="Y29" s="172">
        <v>418</v>
      </c>
      <c r="Z29" s="178" t="s">
        <v>15</v>
      </c>
      <c r="AA29" s="60"/>
    </row>
    <row r="30" spans="1:27" ht="10.5">
      <c r="A30" s="7"/>
      <c r="B30" s="16" t="s">
        <v>33</v>
      </c>
      <c r="C30" s="7"/>
      <c r="D30" s="210">
        <v>-268.48040274</v>
      </c>
      <c r="E30" s="189">
        <v>19.86937875</v>
      </c>
      <c r="F30" s="212" t="s">
        <v>15</v>
      </c>
      <c r="G30" s="191">
        <v>-72.55868855</v>
      </c>
      <c r="H30" s="189">
        <v>0.7869017700000001</v>
      </c>
      <c r="I30" s="212" t="s">
        <v>15</v>
      </c>
      <c r="J30" s="191">
        <v>-19.19608979</v>
      </c>
      <c r="K30" s="189">
        <v>-9.79859319</v>
      </c>
      <c r="L30" s="212">
        <v>-0.9590659003570694</v>
      </c>
      <c r="M30" s="191">
        <v>-64.87901647999999</v>
      </c>
      <c r="N30" s="189">
        <v>0.22548166</v>
      </c>
      <c r="O30" s="212" t="s">
        <v>15</v>
      </c>
      <c r="P30" s="191">
        <v>-110.55050071</v>
      </c>
      <c r="Q30" s="189">
        <v>0.20393052000000006</v>
      </c>
      <c r="R30" s="212" t="s">
        <v>15</v>
      </c>
      <c r="S30" s="191">
        <v>0.4306681000000001</v>
      </c>
      <c r="T30" s="189">
        <v>5.5248227100000005</v>
      </c>
      <c r="U30" s="212">
        <v>-0.922048521263771</v>
      </c>
      <c r="V30" s="191">
        <v>-17.001395880000025</v>
      </c>
      <c r="W30" s="213">
        <v>-2.5268347099999993</v>
      </c>
      <c r="X30" s="191">
        <v>-552.23542605</v>
      </c>
      <c r="Y30" s="189">
        <v>14.28508751</v>
      </c>
      <c r="Z30" s="157" t="s">
        <v>15</v>
      </c>
      <c r="AA30" s="60"/>
    </row>
    <row r="31" spans="2:26" ht="10.5">
      <c r="B31" s="16" t="s">
        <v>34</v>
      </c>
      <c r="D31" s="214">
        <v>0</v>
      </c>
      <c r="E31" s="215">
        <v>-0.76761</v>
      </c>
      <c r="F31" s="218">
        <v>1</v>
      </c>
      <c r="G31" s="217">
        <v>0</v>
      </c>
      <c r="H31" s="215">
        <v>0</v>
      </c>
      <c r="I31" s="218" t="s">
        <v>13</v>
      </c>
      <c r="J31" s="217">
        <v>0</v>
      </c>
      <c r="K31" s="215">
        <v>-0.18005</v>
      </c>
      <c r="L31" s="218">
        <v>1</v>
      </c>
      <c r="M31" s="217">
        <v>-2.43548067</v>
      </c>
      <c r="N31" s="215">
        <v>0</v>
      </c>
      <c r="O31" s="218" t="s">
        <v>13</v>
      </c>
      <c r="P31" s="217">
        <v>0</v>
      </c>
      <c r="Q31" s="215">
        <v>-0.61645487</v>
      </c>
      <c r="R31" s="218">
        <v>1</v>
      </c>
      <c r="S31" s="217">
        <v>-5.527222</v>
      </c>
      <c r="T31" s="215">
        <v>0</v>
      </c>
      <c r="U31" s="218" t="s">
        <v>13</v>
      </c>
      <c r="V31" s="217">
        <v>0</v>
      </c>
      <c r="W31" s="219">
        <v>-1.1102230246251565E-16</v>
      </c>
      <c r="X31" s="217">
        <v>-7.96270267</v>
      </c>
      <c r="Y31" s="215">
        <v>-1.56411487</v>
      </c>
      <c r="Z31" s="198">
        <v>-4.090868210977368</v>
      </c>
    </row>
    <row r="32" spans="2:26" ht="10.5">
      <c r="B32" s="16" t="s">
        <v>35</v>
      </c>
      <c r="D32" s="214">
        <v>-1.5195972600000003</v>
      </c>
      <c r="E32" s="215">
        <v>-20.101768749999998</v>
      </c>
      <c r="F32" s="218">
        <v>0.9244047984583446</v>
      </c>
      <c r="G32" s="217">
        <v>-1.4413114499999995</v>
      </c>
      <c r="H32" s="215">
        <v>-0.7869017700000001</v>
      </c>
      <c r="I32" s="218">
        <v>-0.8316281713281689</v>
      </c>
      <c r="J32" s="217">
        <v>0.19608978999999999</v>
      </c>
      <c r="K32" s="215">
        <v>3.97864319</v>
      </c>
      <c r="L32" s="218">
        <v>-0.9507144067372375</v>
      </c>
      <c r="M32" s="217">
        <v>-3.6855028499999998</v>
      </c>
      <c r="N32" s="215">
        <v>-0.22548166</v>
      </c>
      <c r="O32" s="218">
        <v>-15.345022694972176</v>
      </c>
      <c r="P32" s="217">
        <v>-0.44949928999999994</v>
      </c>
      <c r="Q32" s="215">
        <v>0.41252434999999993</v>
      </c>
      <c r="R32" s="218" t="s">
        <v>15</v>
      </c>
      <c r="S32" s="217">
        <v>-1.9034461</v>
      </c>
      <c r="T32" s="215">
        <v>3.4751772899999995</v>
      </c>
      <c r="U32" s="218" t="s">
        <v>15</v>
      </c>
      <c r="V32" s="217">
        <v>0.0013958800000009042</v>
      </c>
      <c r="W32" s="219">
        <v>-0.4731652900000012</v>
      </c>
      <c r="X32" s="217">
        <v>-8.801871279999999</v>
      </c>
      <c r="Y32" s="215">
        <v>-13.72097264</v>
      </c>
      <c r="Z32" s="198">
        <v>0.35850966903465825</v>
      </c>
    </row>
    <row r="33" spans="2:26" ht="10.5">
      <c r="B33" s="50" t="s">
        <v>36</v>
      </c>
      <c r="C33" s="49"/>
      <c r="D33" s="214">
        <v>-270</v>
      </c>
      <c r="E33" s="215">
        <v>-1</v>
      </c>
      <c r="F33" s="218">
        <v>-269</v>
      </c>
      <c r="G33" s="217">
        <v>-74</v>
      </c>
      <c r="H33" s="215">
        <v>0</v>
      </c>
      <c r="I33" s="218" t="s">
        <v>13</v>
      </c>
      <c r="J33" s="217">
        <v>-19</v>
      </c>
      <c r="K33" s="215">
        <v>-6</v>
      </c>
      <c r="L33" s="218">
        <v>-2.1666666666666665</v>
      </c>
      <c r="M33" s="217">
        <v>-71</v>
      </c>
      <c r="N33" s="215">
        <v>0</v>
      </c>
      <c r="O33" s="218" t="s">
        <v>13</v>
      </c>
      <c r="P33" s="217">
        <v>-111</v>
      </c>
      <c r="Q33" s="215">
        <v>0</v>
      </c>
      <c r="R33" s="218" t="s">
        <v>13</v>
      </c>
      <c r="S33" s="217">
        <v>-7</v>
      </c>
      <c r="T33" s="215">
        <v>9</v>
      </c>
      <c r="U33" s="218" t="s">
        <v>15</v>
      </c>
      <c r="V33" s="217">
        <v>-17</v>
      </c>
      <c r="W33" s="219">
        <v>-3</v>
      </c>
      <c r="X33" s="217">
        <v>-569</v>
      </c>
      <c r="Y33" s="215">
        <v>-1</v>
      </c>
      <c r="Z33" s="221">
        <v>-568</v>
      </c>
    </row>
    <row r="34" spans="2:29" s="7" customFormat="1" ht="10.5">
      <c r="B34" s="38" t="s">
        <v>37</v>
      </c>
      <c r="C34" s="68"/>
      <c r="D34" s="222">
        <v>-2686</v>
      </c>
      <c r="E34" s="223">
        <v>487</v>
      </c>
      <c r="F34" s="226" t="s">
        <v>15</v>
      </c>
      <c r="G34" s="225">
        <v>-432</v>
      </c>
      <c r="H34" s="223">
        <v>-188</v>
      </c>
      <c r="I34" s="226">
        <v>-1.297872340425532</v>
      </c>
      <c r="J34" s="225">
        <v>258</v>
      </c>
      <c r="K34" s="223">
        <v>9</v>
      </c>
      <c r="L34" s="226">
        <v>27.666666666666668</v>
      </c>
      <c r="M34" s="225">
        <v>-193</v>
      </c>
      <c r="N34" s="223">
        <v>235</v>
      </c>
      <c r="O34" s="226" t="s">
        <v>15</v>
      </c>
      <c r="P34" s="225">
        <v>-306</v>
      </c>
      <c r="Q34" s="223">
        <v>33</v>
      </c>
      <c r="R34" s="226" t="s">
        <v>15</v>
      </c>
      <c r="S34" s="225">
        <v>-129</v>
      </c>
      <c r="T34" s="223">
        <v>-126</v>
      </c>
      <c r="U34" s="226">
        <v>-0.023809523809523808</v>
      </c>
      <c r="V34" s="225">
        <v>20</v>
      </c>
      <c r="W34" s="227">
        <v>-33</v>
      </c>
      <c r="X34" s="225">
        <v>-3468</v>
      </c>
      <c r="Y34" s="223">
        <v>417</v>
      </c>
      <c r="Z34" s="178" t="s">
        <v>15</v>
      </c>
      <c r="AB34" s="60"/>
      <c r="AC34" s="60"/>
    </row>
    <row r="35" spans="2:26" ht="10.5">
      <c r="B35" s="16" t="s">
        <v>38</v>
      </c>
      <c r="C35" s="31"/>
      <c r="D35" s="329">
        <v>-0.533</v>
      </c>
      <c r="E35" s="330">
        <v>0.041</v>
      </c>
      <c r="F35" s="331">
        <v>-57.400000000000006</v>
      </c>
      <c r="G35" s="332">
        <v>-0.95</v>
      </c>
      <c r="H35" s="330">
        <v>-0.18</v>
      </c>
      <c r="I35" s="331">
        <v>-77</v>
      </c>
      <c r="J35" s="332">
        <v>0.21</v>
      </c>
      <c r="K35" s="330">
        <v>0.012</v>
      </c>
      <c r="L35" s="331">
        <v>19.799999999999997</v>
      </c>
      <c r="M35" s="332">
        <v>-0.054</v>
      </c>
      <c r="N35" s="330">
        <v>0.072</v>
      </c>
      <c r="O35" s="331">
        <v>-12.6</v>
      </c>
      <c r="P35" s="332">
        <v>-0.24</v>
      </c>
      <c r="Q35" s="330">
        <v>0.02</v>
      </c>
      <c r="R35" s="331">
        <v>-26</v>
      </c>
      <c r="S35" s="332"/>
      <c r="T35" s="330"/>
      <c r="U35" s="331"/>
      <c r="V35" s="333"/>
      <c r="W35" s="334"/>
      <c r="X35" s="94">
        <v>-0.348</v>
      </c>
      <c r="Y35" s="92">
        <v>0.024</v>
      </c>
      <c r="Z35" s="317">
        <v>-37.2</v>
      </c>
    </row>
    <row r="36" spans="2:26" ht="10.5">
      <c r="B36" s="50" t="s">
        <v>39</v>
      </c>
      <c r="C36" s="49"/>
      <c r="D36" s="235"/>
      <c r="E36" s="236"/>
      <c r="F36" s="237"/>
      <c r="G36" s="238"/>
      <c r="H36" s="239"/>
      <c r="I36" s="237"/>
      <c r="J36" s="240"/>
      <c r="K36" s="241"/>
      <c r="L36" s="237"/>
      <c r="M36" s="240"/>
      <c r="N36" s="241"/>
      <c r="O36" s="237"/>
      <c r="P36" s="240"/>
      <c r="Q36" s="241"/>
      <c r="R36" s="237"/>
      <c r="S36" s="240"/>
      <c r="T36" s="241"/>
      <c r="U36" s="237"/>
      <c r="V36" s="242"/>
      <c r="W36" s="243"/>
      <c r="X36" s="99">
        <v>-184</v>
      </c>
      <c r="Y36" s="98">
        <v>51</v>
      </c>
      <c r="Z36" s="157" t="s">
        <v>15</v>
      </c>
    </row>
    <row r="37" spans="2:26" ht="10.5">
      <c r="B37" s="50" t="s">
        <v>40</v>
      </c>
      <c r="C37" s="49"/>
      <c r="D37" s="235"/>
      <c r="E37" s="236"/>
      <c r="F37" s="237"/>
      <c r="G37" s="238"/>
      <c r="H37" s="239"/>
      <c r="I37" s="237"/>
      <c r="J37" s="240"/>
      <c r="K37" s="241"/>
      <c r="L37" s="237"/>
      <c r="M37" s="240"/>
      <c r="N37" s="241"/>
      <c r="O37" s="237"/>
      <c r="P37" s="240"/>
      <c r="Q37" s="241"/>
      <c r="R37" s="237"/>
      <c r="S37" s="240"/>
      <c r="T37" s="241"/>
      <c r="U37" s="237"/>
      <c r="V37" s="242"/>
      <c r="W37" s="243"/>
      <c r="X37" s="99">
        <v>4</v>
      </c>
      <c r="Y37" s="98">
        <v>37</v>
      </c>
      <c r="Z37" s="157">
        <v>-0.8918918918918919</v>
      </c>
    </row>
    <row r="38" spans="2:26" ht="10.5">
      <c r="B38" s="50" t="s">
        <v>41</v>
      </c>
      <c r="C38" s="49"/>
      <c r="D38" s="235"/>
      <c r="E38" s="236"/>
      <c r="F38" s="237"/>
      <c r="G38" s="238"/>
      <c r="H38" s="239"/>
      <c r="I38" s="237"/>
      <c r="J38" s="240"/>
      <c r="K38" s="241"/>
      <c r="L38" s="237"/>
      <c r="M38" s="240"/>
      <c r="N38" s="241"/>
      <c r="O38" s="237"/>
      <c r="P38" s="240"/>
      <c r="Q38" s="241"/>
      <c r="R38" s="237"/>
      <c r="S38" s="240"/>
      <c r="T38" s="241"/>
      <c r="U38" s="237"/>
      <c r="V38" s="242"/>
      <c r="W38" s="243"/>
      <c r="X38" s="99">
        <v>33</v>
      </c>
      <c r="Y38" s="98">
        <v>35</v>
      </c>
      <c r="Z38" s="157">
        <v>-0.05714285714285714</v>
      </c>
    </row>
    <row r="39" spans="2:26" ht="10.5">
      <c r="B39" s="50" t="s">
        <v>42</v>
      </c>
      <c r="C39" s="49"/>
      <c r="D39" s="235"/>
      <c r="E39" s="236"/>
      <c r="F39" s="237"/>
      <c r="G39" s="238"/>
      <c r="H39" s="239"/>
      <c r="I39" s="237"/>
      <c r="J39" s="240"/>
      <c r="K39" s="241"/>
      <c r="L39" s="237"/>
      <c r="M39" s="240"/>
      <c r="N39" s="241"/>
      <c r="O39" s="237"/>
      <c r="P39" s="240"/>
      <c r="Q39" s="241"/>
      <c r="R39" s="237"/>
      <c r="S39" s="240"/>
      <c r="T39" s="241"/>
      <c r="U39" s="237"/>
      <c r="V39" s="242"/>
      <c r="W39" s="243"/>
      <c r="X39" s="99">
        <v>-195</v>
      </c>
      <c r="Y39" s="98">
        <v>-263</v>
      </c>
      <c r="Z39" s="157">
        <v>0.2585551330798479</v>
      </c>
    </row>
    <row r="40" spans="2:26" ht="10.5">
      <c r="B40" s="50" t="s">
        <v>43</v>
      </c>
      <c r="C40" s="49"/>
      <c r="D40" s="235"/>
      <c r="E40" s="236"/>
      <c r="F40" s="237"/>
      <c r="G40" s="238"/>
      <c r="H40" s="239"/>
      <c r="I40" s="237"/>
      <c r="J40" s="240"/>
      <c r="K40" s="241"/>
      <c r="L40" s="237"/>
      <c r="M40" s="240"/>
      <c r="N40" s="241"/>
      <c r="O40" s="237"/>
      <c r="P40" s="240"/>
      <c r="Q40" s="241"/>
      <c r="R40" s="237"/>
      <c r="S40" s="240"/>
      <c r="T40" s="241"/>
      <c r="U40" s="237"/>
      <c r="V40" s="242"/>
      <c r="W40" s="243"/>
      <c r="X40" s="99">
        <v>-789</v>
      </c>
      <c r="Y40" s="98">
        <v>-77</v>
      </c>
      <c r="Z40" s="170">
        <v>-9.246753246753247</v>
      </c>
    </row>
    <row r="41" spans="2:26" s="7" customFormat="1" ht="10.5">
      <c r="B41" s="100" t="s">
        <v>44</v>
      </c>
      <c r="C41" s="101"/>
      <c r="D41" s="245"/>
      <c r="E41" s="246"/>
      <c r="F41" s="247"/>
      <c r="G41" s="248"/>
      <c r="H41" s="249"/>
      <c r="I41" s="247"/>
      <c r="J41" s="250"/>
      <c r="K41" s="251"/>
      <c r="L41" s="247"/>
      <c r="M41" s="250"/>
      <c r="N41" s="251"/>
      <c r="O41" s="247"/>
      <c r="P41" s="250"/>
      <c r="Q41" s="251"/>
      <c r="R41" s="247"/>
      <c r="S41" s="250"/>
      <c r="T41" s="251"/>
      <c r="U41" s="247"/>
      <c r="V41" s="252"/>
      <c r="W41" s="253"/>
      <c r="X41" s="40">
        <v>-1131</v>
      </c>
      <c r="Y41" s="103">
        <v>-217</v>
      </c>
      <c r="Z41" s="178">
        <v>-4.211981566820277</v>
      </c>
    </row>
    <row r="42" spans="1:27" ht="10.5">
      <c r="A42" s="7"/>
      <c r="B42" s="104"/>
      <c r="C42" s="105"/>
      <c r="D42" s="254"/>
      <c r="E42" s="255"/>
      <c r="F42" s="256"/>
      <c r="G42" s="257"/>
      <c r="H42" s="258"/>
      <c r="I42" s="256"/>
      <c r="J42" s="259"/>
      <c r="K42" s="260"/>
      <c r="L42" s="256"/>
      <c r="M42" s="259"/>
      <c r="N42" s="260"/>
      <c r="O42" s="256"/>
      <c r="P42" s="259"/>
      <c r="Q42" s="260"/>
      <c r="R42" s="256"/>
      <c r="S42" s="259"/>
      <c r="T42" s="260"/>
      <c r="U42" s="256"/>
      <c r="V42" s="261"/>
      <c r="W42" s="262"/>
      <c r="X42" s="492"/>
      <c r="Y42" s="106"/>
      <c r="Z42" s="170"/>
      <c r="AA42" s="7"/>
    </row>
    <row r="43" spans="2:26" s="7" customFormat="1" ht="10.5">
      <c r="B43" s="100" t="s">
        <v>45</v>
      </c>
      <c r="C43" s="101"/>
      <c r="D43" s="245"/>
      <c r="E43" s="246"/>
      <c r="F43" s="247"/>
      <c r="G43" s="248"/>
      <c r="H43" s="249"/>
      <c r="I43" s="247"/>
      <c r="J43" s="250"/>
      <c r="K43" s="251"/>
      <c r="L43" s="247"/>
      <c r="M43" s="250"/>
      <c r="N43" s="251"/>
      <c r="O43" s="247"/>
      <c r="P43" s="250"/>
      <c r="Q43" s="251"/>
      <c r="R43" s="247"/>
      <c r="S43" s="250"/>
      <c r="T43" s="251"/>
      <c r="U43" s="247"/>
      <c r="V43" s="252"/>
      <c r="W43" s="253"/>
      <c r="X43" s="40">
        <v>-4419</v>
      </c>
      <c r="Y43" s="103">
        <v>112</v>
      </c>
      <c r="Z43" s="178" t="s">
        <v>15</v>
      </c>
    </row>
    <row r="44" spans="1:27" ht="10.5">
      <c r="A44" s="7"/>
      <c r="B44" s="104"/>
      <c r="C44" s="105"/>
      <c r="D44" s="254"/>
      <c r="E44" s="255"/>
      <c r="F44" s="256"/>
      <c r="G44" s="257"/>
      <c r="H44" s="258"/>
      <c r="I44" s="256"/>
      <c r="J44" s="259"/>
      <c r="K44" s="260"/>
      <c r="L44" s="256"/>
      <c r="M44" s="259"/>
      <c r="N44" s="260"/>
      <c r="O44" s="256"/>
      <c r="P44" s="259"/>
      <c r="Q44" s="260"/>
      <c r="R44" s="256"/>
      <c r="S44" s="259"/>
      <c r="T44" s="260"/>
      <c r="U44" s="256"/>
      <c r="V44" s="261"/>
      <c r="W44" s="262"/>
      <c r="X44" s="492"/>
      <c r="Y44" s="106"/>
      <c r="Z44" s="157"/>
      <c r="AA44" s="7"/>
    </row>
    <row r="45" spans="2:26" ht="10.5">
      <c r="B45" s="50" t="s">
        <v>46</v>
      </c>
      <c r="C45" s="49"/>
      <c r="D45" s="235"/>
      <c r="E45" s="236"/>
      <c r="F45" s="237"/>
      <c r="G45" s="238"/>
      <c r="H45" s="239"/>
      <c r="I45" s="237"/>
      <c r="J45" s="240"/>
      <c r="K45" s="241"/>
      <c r="L45" s="237"/>
      <c r="M45" s="240"/>
      <c r="N45" s="241"/>
      <c r="O45" s="237"/>
      <c r="P45" s="240"/>
      <c r="Q45" s="241"/>
      <c r="R45" s="237"/>
      <c r="S45" s="240"/>
      <c r="T45" s="241"/>
      <c r="U45" s="237"/>
      <c r="V45" s="242"/>
      <c r="W45" s="243"/>
      <c r="X45" s="497">
        <v>10</v>
      </c>
      <c r="Y45" s="98">
        <v>-15</v>
      </c>
      <c r="Z45" s="157" t="s">
        <v>15</v>
      </c>
    </row>
    <row r="46" spans="2:26" ht="10.5">
      <c r="B46" s="50" t="s">
        <v>47</v>
      </c>
      <c r="C46" s="49"/>
      <c r="D46" s="235"/>
      <c r="E46" s="236"/>
      <c r="F46" s="237"/>
      <c r="G46" s="238"/>
      <c r="H46" s="239"/>
      <c r="I46" s="237"/>
      <c r="J46" s="240"/>
      <c r="K46" s="241"/>
      <c r="L46" s="237"/>
      <c r="M46" s="240"/>
      <c r="N46" s="241"/>
      <c r="O46" s="237"/>
      <c r="P46" s="240"/>
      <c r="Q46" s="241"/>
      <c r="R46" s="237"/>
      <c r="S46" s="240"/>
      <c r="T46" s="241"/>
      <c r="U46" s="237"/>
      <c r="V46" s="242"/>
      <c r="W46" s="243"/>
      <c r="X46" s="497">
        <v>792</v>
      </c>
      <c r="Y46" s="98">
        <v>-213</v>
      </c>
      <c r="Z46" s="157" t="s">
        <v>15</v>
      </c>
    </row>
    <row r="47" spans="2:26" ht="11.25" thickBot="1">
      <c r="B47" s="108" t="s">
        <v>48</v>
      </c>
      <c r="C47" s="109"/>
      <c r="D47" s="263"/>
      <c r="E47" s="264"/>
      <c r="F47" s="265"/>
      <c r="G47" s="266"/>
      <c r="H47" s="267"/>
      <c r="I47" s="265"/>
      <c r="J47" s="268"/>
      <c r="K47" s="269"/>
      <c r="L47" s="265"/>
      <c r="M47" s="268"/>
      <c r="N47" s="269"/>
      <c r="O47" s="265"/>
      <c r="P47" s="268"/>
      <c r="Q47" s="269"/>
      <c r="R47" s="265"/>
      <c r="S47" s="268"/>
      <c r="T47" s="269"/>
      <c r="U47" s="265"/>
      <c r="V47" s="270"/>
      <c r="W47" s="271"/>
      <c r="X47" s="498">
        <v>0</v>
      </c>
      <c r="Y47" s="110">
        <v>0</v>
      </c>
      <c r="Z47" s="489" t="s">
        <v>13</v>
      </c>
    </row>
    <row r="48" spans="2:26" s="7" customFormat="1" ht="11.25" thickTop="1">
      <c r="B48" s="104" t="s">
        <v>49</v>
      </c>
      <c r="C48" s="105"/>
      <c r="D48" s="254"/>
      <c r="E48" s="255"/>
      <c r="F48" s="256"/>
      <c r="G48" s="257"/>
      <c r="H48" s="258"/>
      <c r="I48" s="256"/>
      <c r="J48" s="259"/>
      <c r="K48" s="260"/>
      <c r="L48" s="256"/>
      <c r="M48" s="259"/>
      <c r="N48" s="260"/>
      <c r="O48" s="256"/>
      <c r="P48" s="259"/>
      <c r="Q48" s="260"/>
      <c r="R48" s="256"/>
      <c r="S48" s="259"/>
      <c r="T48" s="260"/>
      <c r="U48" s="256"/>
      <c r="V48" s="261"/>
      <c r="W48" s="262"/>
      <c r="X48" s="492">
        <v>-3617</v>
      </c>
      <c r="Y48" s="112">
        <v>-116</v>
      </c>
      <c r="Z48" s="178">
        <v>-30.18103448275862</v>
      </c>
    </row>
    <row r="49" spans="1:27" ht="10.5">
      <c r="A49" s="7"/>
      <c r="B49" s="104"/>
      <c r="C49" s="105"/>
      <c r="D49" s="254"/>
      <c r="E49" s="255"/>
      <c r="F49" s="256"/>
      <c r="G49" s="257"/>
      <c r="H49" s="258"/>
      <c r="I49" s="256"/>
      <c r="J49" s="259"/>
      <c r="K49" s="260"/>
      <c r="L49" s="256"/>
      <c r="M49" s="259"/>
      <c r="N49" s="260"/>
      <c r="O49" s="256"/>
      <c r="P49" s="259"/>
      <c r="Q49" s="260"/>
      <c r="R49" s="256"/>
      <c r="S49" s="259"/>
      <c r="T49" s="260"/>
      <c r="U49" s="256"/>
      <c r="V49" s="261"/>
      <c r="W49" s="262"/>
      <c r="X49" s="107"/>
      <c r="Y49" s="106"/>
      <c r="Z49" s="157"/>
      <c r="AA49" s="7"/>
    </row>
    <row r="50" spans="1:27" ht="10.5">
      <c r="A50" s="7"/>
      <c r="B50" s="50" t="s">
        <v>50</v>
      </c>
      <c r="C50" s="49"/>
      <c r="D50" s="254"/>
      <c r="E50" s="255"/>
      <c r="F50" s="256"/>
      <c r="G50" s="257"/>
      <c r="H50" s="258"/>
      <c r="I50" s="256"/>
      <c r="J50" s="259"/>
      <c r="K50" s="260"/>
      <c r="L50" s="256"/>
      <c r="M50" s="259"/>
      <c r="N50" s="260"/>
      <c r="O50" s="256"/>
      <c r="P50" s="259"/>
      <c r="Q50" s="260"/>
      <c r="R50" s="256"/>
      <c r="S50" s="259"/>
      <c r="T50" s="260"/>
      <c r="U50" s="256"/>
      <c r="V50" s="261"/>
      <c r="W50" s="262"/>
      <c r="X50" s="272"/>
      <c r="Y50" s="273"/>
      <c r="Z50" s="198"/>
      <c r="AA50" s="7"/>
    </row>
    <row r="51" spans="2:26" ht="11.25" thickBot="1">
      <c r="B51" s="114" t="s">
        <v>51</v>
      </c>
      <c r="C51" s="115"/>
      <c r="D51" s="274"/>
      <c r="E51" s="275"/>
      <c r="F51" s="276"/>
      <c r="G51" s="277"/>
      <c r="H51" s="278"/>
      <c r="I51" s="276"/>
      <c r="J51" s="279"/>
      <c r="K51" s="280"/>
      <c r="L51" s="276"/>
      <c r="M51" s="279"/>
      <c r="N51" s="280"/>
      <c r="O51" s="276"/>
      <c r="P51" s="279"/>
      <c r="Q51" s="280"/>
      <c r="R51" s="276"/>
      <c r="S51" s="279"/>
      <c r="T51" s="280"/>
      <c r="U51" s="276"/>
      <c r="V51" s="281"/>
      <c r="W51" s="282"/>
      <c r="X51" s="116">
        <v>-7.56</v>
      </c>
      <c r="Y51" s="117">
        <v>-0.24</v>
      </c>
      <c r="Z51" s="283">
        <v>-30.5</v>
      </c>
    </row>
    <row r="52" spans="3:25" ht="10.5">
      <c r="C52" s="119"/>
      <c r="G52" s="284"/>
      <c r="H52" s="284"/>
      <c r="I52" s="285"/>
      <c r="J52" s="119"/>
      <c r="K52" s="286"/>
      <c r="X52" s="49"/>
      <c r="Y52" s="126"/>
    </row>
    <row r="53" spans="3:25" ht="11.25" thickBot="1">
      <c r="C53" s="128"/>
      <c r="G53" s="287"/>
      <c r="H53" s="287"/>
      <c r="I53" s="288"/>
      <c r="J53" s="128"/>
      <c r="K53" s="289"/>
      <c r="X53" s="49"/>
      <c r="Y53" s="126"/>
    </row>
    <row r="54" spans="2:26" ht="10.5">
      <c r="B54" s="52" t="s">
        <v>52</v>
      </c>
      <c r="C54" s="119"/>
      <c r="D54" s="290"/>
      <c r="E54" s="291"/>
      <c r="F54" s="292"/>
      <c r="G54" s="293"/>
      <c r="H54" s="284"/>
      <c r="I54" s="292"/>
      <c r="J54" s="119"/>
      <c r="K54" s="286"/>
      <c r="L54" s="295"/>
      <c r="M54" s="296"/>
      <c r="N54" s="286"/>
      <c r="O54" s="295"/>
      <c r="P54" s="296"/>
      <c r="Q54" s="286"/>
      <c r="R54" s="295"/>
      <c r="S54" s="296"/>
      <c r="T54" s="286"/>
      <c r="U54" s="295"/>
      <c r="V54" s="296"/>
      <c r="W54" s="286"/>
      <c r="X54" s="504"/>
      <c r="Y54" s="505"/>
      <c r="Z54" s="297"/>
    </row>
    <row r="55" spans="2:26" ht="10.5">
      <c r="B55" s="139" t="s">
        <v>53</v>
      </c>
      <c r="C55" s="140"/>
      <c r="D55" s="298">
        <v>-1460</v>
      </c>
      <c r="E55" s="503">
        <v>1425</v>
      </c>
      <c r="F55" s="170" t="s">
        <v>15</v>
      </c>
      <c r="G55" s="335">
        <v>-254</v>
      </c>
      <c r="H55" s="301">
        <v>-68</v>
      </c>
      <c r="I55" s="170">
        <v>-2.735294117647059</v>
      </c>
      <c r="J55" s="336">
        <v>355</v>
      </c>
      <c r="K55" s="300">
        <v>91</v>
      </c>
      <c r="L55" s="168">
        <v>2.901098901098901</v>
      </c>
      <c r="M55" s="337">
        <v>-22</v>
      </c>
      <c r="N55" s="300">
        <v>326</v>
      </c>
      <c r="O55" s="168" t="s">
        <v>15</v>
      </c>
      <c r="P55" s="338">
        <v>-134</v>
      </c>
      <c r="Q55" s="300">
        <v>90</v>
      </c>
      <c r="R55" s="168" t="s">
        <v>15</v>
      </c>
      <c r="S55" s="337">
        <v>-64</v>
      </c>
      <c r="T55" s="300">
        <v>-83</v>
      </c>
      <c r="U55" s="168">
        <v>0.2289156626506024</v>
      </c>
      <c r="V55" s="303"/>
      <c r="W55" s="339"/>
      <c r="X55" s="305">
        <v>-1578</v>
      </c>
      <c r="Y55" s="503">
        <v>1736</v>
      </c>
      <c r="Z55" s="170" t="s">
        <v>15</v>
      </c>
    </row>
    <row r="56" spans="2:26" ht="10.5">
      <c r="B56" s="16" t="s">
        <v>54</v>
      </c>
      <c r="D56" s="306"/>
      <c r="E56" s="307"/>
      <c r="F56" s="308"/>
      <c r="G56" s="309"/>
      <c r="H56" s="310"/>
      <c r="I56" s="308"/>
      <c r="J56" s="311"/>
      <c r="K56" s="312"/>
      <c r="L56" s="313"/>
      <c r="M56" s="314"/>
      <c r="N56" s="312"/>
      <c r="O56" s="313"/>
      <c r="P56" s="314"/>
      <c r="Q56" s="312"/>
      <c r="R56" s="313"/>
      <c r="S56" s="314"/>
      <c r="T56" s="312"/>
      <c r="U56" s="313"/>
      <c r="V56" s="314"/>
      <c r="W56" s="312"/>
      <c r="X56" s="499">
        <v>5702</v>
      </c>
      <c r="Y56" s="500">
        <v>9166</v>
      </c>
      <c r="Z56" s="157">
        <v>-0.3779183940650229</v>
      </c>
    </row>
    <row r="57" spans="2:26" ht="10.5">
      <c r="B57" s="16" t="s">
        <v>55</v>
      </c>
      <c r="D57" s="306"/>
      <c r="E57" s="307"/>
      <c r="F57" s="308"/>
      <c r="G57" s="309"/>
      <c r="H57" s="310"/>
      <c r="I57" s="308"/>
      <c r="J57" s="311"/>
      <c r="K57" s="312"/>
      <c r="L57" s="313"/>
      <c r="M57" s="314"/>
      <c r="N57" s="312"/>
      <c r="O57" s="313"/>
      <c r="P57" s="314"/>
      <c r="Q57" s="312"/>
      <c r="R57" s="313"/>
      <c r="S57" s="314"/>
      <c r="T57" s="312"/>
      <c r="U57" s="313"/>
      <c r="V57" s="314"/>
      <c r="W57" s="312"/>
      <c r="X57" s="499">
        <v>39887</v>
      </c>
      <c r="Y57" s="500">
        <v>43094</v>
      </c>
      <c r="Z57" s="157">
        <v>-0.07441871258179793</v>
      </c>
    </row>
    <row r="58" spans="2:26" ht="10.5">
      <c r="B58" s="16" t="s">
        <v>56</v>
      </c>
      <c r="D58" s="306"/>
      <c r="E58" s="307"/>
      <c r="F58" s="308"/>
      <c r="G58" s="309"/>
      <c r="H58" s="310"/>
      <c r="I58" s="308"/>
      <c r="J58" s="311"/>
      <c r="K58" s="312"/>
      <c r="L58" s="313"/>
      <c r="M58" s="314"/>
      <c r="N58" s="312"/>
      <c r="O58" s="313"/>
      <c r="P58" s="314"/>
      <c r="Q58" s="312"/>
      <c r="R58" s="313"/>
      <c r="S58" s="314"/>
      <c r="T58" s="312"/>
      <c r="U58" s="313"/>
      <c r="V58" s="314"/>
      <c r="W58" s="312"/>
      <c r="X58" s="148">
        <v>0.14295384461102614</v>
      </c>
      <c r="Y58" s="149">
        <v>0.21269782336288115</v>
      </c>
      <c r="Z58" s="317">
        <v>-6.974397875185501</v>
      </c>
    </row>
    <row r="59" spans="2:26" ht="10.5">
      <c r="B59" s="16" t="s">
        <v>57</v>
      </c>
      <c r="D59" s="306"/>
      <c r="E59" s="307"/>
      <c r="F59" s="308"/>
      <c r="G59" s="309"/>
      <c r="H59" s="310"/>
      <c r="I59" s="308"/>
      <c r="J59" s="311"/>
      <c r="K59" s="312"/>
      <c r="L59" s="313"/>
      <c r="M59" s="314"/>
      <c r="N59" s="312"/>
      <c r="O59" s="313"/>
      <c r="P59" s="314"/>
      <c r="Q59" s="312"/>
      <c r="R59" s="313"/>
      <c r="S59" s="314"/>
      <c r="T59" s="312"/>
      <c r="U59" s="313"/>
      <c r="V59" s="314"/>
      <c r="W59" s="312"/>
      <c r="X59" s="499">
        <v>7314</v>
      </c>
      <c r="Y59" s="500">
        <v>6234</v>
      </c>
      <c r="Z59" s="157">
        <v>0.17324350336862368</v>
      </c>
    </row>
    <row r="60" spans="2:26" ht="11.25" thickBot="1">
      <c r="B60" s="150" t="s">
        <v>58</v>
      </c>
      <c r="C60" s="128"/>
      <c r="D60" s="318"/>
      <c r="E60" s="319"/>
      <c r="F60" s="320"/>
      <c r="G60" s="321"/>
      <c r="H60" s="322"/>
      <c r="I60" s="320"/>
      <c r="J60" s="323"/>
      <c r="K60" s="324"/>
      <c r="L60" s="325"/>
      <c r="M60" s="326"/>
      <c r="N60" s="324"/>
      <c r="O60" s="325"/>
      <c r="P60" s="326"/>
      <c r="Q60" s="324"/>
      <c r="R60" s="325"/>
      <c r="S60" s="326"/>
      <c r="T60" s="324"/>
      <c r="U60" s="325"/>
      <c r="V60" s="326"/>
      <c r="W60" s="324"/>
      <c r="X60" s="501">
        <v>7422</v>
      </c>
      <c r="Y60" s="502">
        <v>6612</v>
      </c>
      <c r="Z60" s="283">
        <v>0.12250453720508167</v>
      </c>
    </row>
    <row r="62" ht="10.5">
      <c r="B62" s="1" t="s">
        <v>59</v>
      </c>
    </row>
    <row r="63" ht="10.5">
      <c r="B63" s="1" t="s">
        <v>60</v>
      </c>
    </row>
    <row r="64" ht="10.5">
      <c r="B64" s="1" t="s">
        <v>61</v>
      </c>
    </row>
  </sheetData>
  <sheetProtection/>
  <mergeCells count="10">
    <mergeCell ref="P4:R5"/>
    <mergeCell ref="S4:U5"/>
    <mergeCell ref="V4:W5"/>
    <mergeCell ref="X4:Z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64"/>
  <sheetViews>
    <sheetView showGridLines="0" zoomScale="90" zoomScaleNormal="90" workbookViewId="0" topLeftCell="A3">
      <selection activeCell="U24" sqref="U24"/>
    </sheetView>
  </sheetViews>
  <sheetFormatPr defaultColWidth="9.140625" defaultRowHeight="12.75"/>
  <cols>
    <col min="1" max="1" width="2.421875" style="1" customWidth="1"/>
    <col min="2" max="2" width="2.8515625" style="1" customWidth="1"/>
    <col min="3" max="3" width="21.7109375" style="1" customWidth="1"/>
    <col min="4" max="5" width="8.28125" style="2" customWidth="1"/>
    <col min="6" max="8" width="8.28125" style="3" customWidth="1"/>
    <col min="9" max="9" width="9.140625" style="3" customWidth="1"/>
    <col min="10" max="10" width="8.28125" style="1" customWidth="1"/>
    <col min="11" max="11" width="8.28125" style="4" customWidth="1"/>
    <col min="12" max="12" width="8.28125" style="3" customWidth="1"/>
    <col min="13" max="13" width="8.28125" style="1" customWidth="1"/>
    <col min="14" max="14" width="8.28125" style="4" customWidth="1"/>
    <col min="15" max="15" width="8.28125" style="3" customWidth="1"/>
    <col min="16" max="16" width="8.28125" style="1" customWidth="1"/>
    <col min="17" max="17" width="8.28125" style="4" customWidth="1"/>
    <col min="18" max="18" width="8.28125" style="3" customWidth="1"/>
    <col min="19" max="19" width="8.28125" style="1" customWidth="1"/>
    <col min="20" max="20" width="8.28125" style="4" customWidth="1"/>
    <col min="21" max="21" width="8.28125" style="3" customWidth="1"/>
    <col min="22" max="22" width="8.28125" style="1" customWidth="1"/>
    <col min="23" max="23" width="8.28125" style="4" customWidth="1"/>
    <col min="24" max="24" width="8.28125" style="1" customWidth="1"/>
    <col min="25" max="25" width="8.28125" style="4" customWidth="1"/>
    <col min="26" max="26" width="9.00390625" style="5" customWidth="1"/>
    <col min="27" max="27" width="5.28125" style="1" customWidth="1"/>
    <col min="28" max="16384" width="9.140625" style="1" customWidth="1"/>
  </cols>
  <sheetData>
    <row r="1" spans="2:3" ht="11.25">
      <c r="B1" s="532"/>
      <c r="C1" s="532"/>
    </row>
    <row r="2" spans="2:4" ht="23.25" customHeight="1">
      <c r="B2" s="532"/>
      <c r="C2" s="532"/>
      <c r="D2" s="6" t="s">
        <v>64</v>
      </c>
    </row>
    <row r="3" ht="12" thickBot="1"/>
    <row r="4" spans="1:27" ht="13.5" customHeight="1">
      <c r="A4" s="7"/>
      <c r="B4" s="533" t="s">
        <v>1</v>
      </c>
      <c r="C4" s="534"/>
      <c r="D4" s="539" t="s">
        <v>2</v>
      </c>
      <c r="E4" s="519"/>
      <c r="F4" s="519"/>
      <c r="G4" s="518" t="s">
        <v>3</v>
      </c>
      <c r="H4" s="519"/>
      <c r="I4" s="520"/>
      <c r="J4" s="519" t="s">
        <v>4</v>
      </c>
      <c r="K4" s="519"/>
      <c r="L4" s="520"/>
      <c r="M4" s="518" t="s">
        <v>5</v>
      </c>
      <c r="N4" s="519"/>
      <c r="O4" s="520"/>
      <c r="P4" s="518" t="s">
        <v>6</v>
      </c>
      <c r="Q4" s="519"/>
      <c r="R4" s="520"/>
      <c r="S4" s="518" t="s">
        <v>7</v>
      </c>
      <c r="T4" s="519"/>
      <c r="U4" s="520"/>
      <c r="V4" s="518" t="s">
        <v>8</v>
      </c>
      <c r="W4" s="524"/>
      <c r="X4" s="526" t="s">
        <v>9</v>
      </c>
      <c r="Y4" s="527"/>
      <c r="Z4" s="528"/>
      <c r="AA4" s="7"/>
    </row>
    <row r="5" spans="1:27" ht="11.25" customHeight="1">
      <c r="A5" s="8"/>
      <c r="B5" s="535"/>
      <c r="C5" s="536"/>
      <c r="D5" s="540"/>
      <c r="E5" s="522"/>
      <c r="F5" s="522"/>
      <c r="G5" s="521"/>
      <c r="H5" s="522"/>
      <c r="I5" s="523"/>
      <c r="J5" s="522"/>
      <c r="K5" s="522"/>
      <c r="L5" s="523"/>
      <c r="M5" s="521"/>
      <c r="N5" s="522"/>
      <c r="O5" s="523"/>
      <c r="P5" s="521"/>
      <c r="Q5" s="522"/>
      <c r="R5" s="523"/>
      <c r="S5" s="521"/>
      <c r="T5" s="522"/>
      <c r="U5" s="523"/>
      <c r="V5" s="521"/>
      <c r="W5" s="525"/>
      <c r="X5" s="529"/>
      <c r="Y5" s="530"/>
      <c r="Z5" s="531"/>
      <c r="AA5" s="8"/>
    </row>
    <row r="6" spans="1:27" ht="11.25" customHeight="1">
      <c r="A6" s="9"/>
      <c r="B6" s="537"/>
      <c r="C6" s="538"/>
      <c r="D6" s="10">
        <v>2020</v>
      </c>
      <c r="E6" s="11">
        <v>2019</v>
      </c>
      <c r="F6" s="12" t="s">
        <v>10</v>
      </c>
      <c r="G6" s="10">
        <v>2020</v>
      </c>
      <c r="H6" s="11">
        <v>2019</v>
      </c>
      <c r="I6" s="12" t="s">
        <v>10</v>
      </c>
      <c r="J6" s="10">
        <v>2020</v>
      </c>
      <c r="K6" s="11">
        <v>2019</v>
      </c>
      <c r="L6" s="12" t="s">
        <v>10</v>
      </c>
      <c r="M6" s="10">
        <v>2020</v>
      </c>
      <c r="N6" s="11">
        <v>2019</v>
      </c>
      <c r="O6" s="12" t="s">
        <v>10</v>
      </c>
      <c r="P6" s="10">
        <v>2020</v>
      </c>
      <c r="Q6" s="11">
        <v>2019</v>
      </c>
      <c r="R6" s="12" t="s">
        <v>10</v>
      </c>
      <c r="S6" s="10">
        <v>2020</v>
      </c>
      <c r="T6" s="11">
        <v>2019</v>
      </c>
      <c r="U6" s="12" t="s">
        <v>10</v>
      </c>
      <c r="V6" s="13">
        <v>2020</v>
      </c>
      <c r="W6" s="14">
        <v>2019</v>
      </c>
      <c r="X6" s="10">
        <v>2020</v>
      </c>
      <c r="Y6" s="11">
        <v>2019</v>
      </c>
      <c r="Z6" s="15" t="s">
        <v>10</v>
      </c>
      <c r="AA6" s="9"/>
    </row>
    <row r="7" spans="2:26" ht="10.5">
      <c r="B7" s="16" t="s">
        <v>11</v>
      </c>
      <c r="D7" s="151">
        <v>1079</v>
      </c>
      <c r="E7" s="152">
        <v>6891</v>
      </c>
      <c r="F7" s="153">
        <v>-0.8434189522565665</v>
      </c>
      <c r="G7" s="154">
        <v>179</v>
      </c>
      <c r="H7" s="152">
        <v>740</v>
      </c>
      <c r="I7" s="153">
        <v>-0.7581081081081081</v>
      </c>
      <c r="J7" s="154">
        <v>583</v>
      </c>
      <c r="K7" s="152">
        <v>589</v>
      </c>
      <c r="L7" s="155">
        <v>-0.010186757215619695</v>
      </c>
      <c r="M7" s="154">
        <v>546</v>
      </c>
      <c r="N7" s="152">
        <v>1058</v>
      </c>
      <c r="O7" s="155">
        <v>-0.4839319470699433</v>
      </c>
      <c r="P7" s="154">
        <v>201</v>
      </c>
      <c r="Q7" s="152">
        <v>693</v>
      </c>
      <c r="R7" s="155">
        <v>-0.70995670995671</v>
      </c>
      <c r="S7" s="154">
        <v>72</v>
      </c>
      <c r="T7" s="152">
        <v>137</v>
      </c>
      <c r="U7" s="155">
        <v>-0.4744525547445255</v>
      </c>
      <c r="V7" s="154">
        <v>0</v>
      </c>
      <c r="W7" s="156">
        <v>0</v>
      </c>
      <c r="X7" s="154">
        <v>2660</v>
      </c>
      <c r="Y7" s="152">
        <v>10108</v>
      </c>
      <c r="Z7" s="157">
        <v>-0.7368421052631579</v>
      </c>
    </row>
    <row r="8" spans="1:27" ht="10.5">
      <c r="A8" s="23"/>
      <c r="B8" s="24"/>
      <c r="C8" s="25" t="s">
        <v>12</v>
      </c>
      <c r="D8" s="158">
        <v>940</v>
      </c>
      <c r="E8" s="159">
        <v>6625</v>
      </c>
      <c r="F8" s="160">
        <v>-0.8581132075471698</v>
      </c>
      <c r="G8" s="161">
        <v>176</v>
      </c>
      <c r="H8" s="159">
        <v>737</v>
      </c>
      <c r="I8" s="160">
        <v>-0.7611940298507462</v>
      </c>
      <c r="J8" s="161">
        <v>556</v>
      </c>
      <c r="K8" s="159">
        <v>557</v>
      </c>
      <c r="L8" s="162">
        <v>-0.0017953321364452424</v>
      </c>
      <c r="M8" s="161">
        <v>0</v>
      </c>
      <c r="N8" s="159">
        <v>0</v>
      </c>
      <c r="O8" s="456" t="s">
        <v>13</v>
      </c>
      <c r="P8" s="161">
        <v>0</v>
      </c>
      <c r="Q8" s="159">
        <v>0</v>
      </c>
      <c r="R8" s="456" t="s">
        <v>13</v>
      </c>
      <c r="S8" s="161">
        <v>0</v>
      </c>
      <c r="T8" s="159">
        <v>0</v>
      </c>
      <c r="U8" s="456" t="s">
        <v>13</v>
      </c>
      <c r="V8" s="161">
        <v>91</v>
      </c>
      <c r="W8" s="163">
        <v>111</v>
      </c>
      <c r="X8" s="161">
        <v>1763</v>
      </c>
      <c r="Y8" s="159">
        <v>8030</v>
      </c>
      <c r="Z8" s="157">
        <v>-0.7804483188044832</v>
      </c>
      <c r="AA8" s="23"/>
    </row>
    <row r="9" spans="2:26" ht="10.5">
      <c r="B9" s="16" t="s">
        <v>14</v>
      </c>
      <c r="C9" s="31"/>
      <c r="D9" s="164">
        <v>57</v>
      </c>
      <c r="E9" s="165">
        <v>258</v>
      </c>
      <c r="F9" s="166">
        <v>-0.7790697674418605</v>
      </c>
      <c r="G9" s="167">
        <v>-3</v>
      </c>
      <c r="H9" s="165">
        <v>-2</v>
      </c>
      <c r="I9" s="166">
        <v>-0.5</v>
      </c>
      <c r="J9" s="167">
        <v>4</v>
      </c>
      <c r="K9" s="165">
        <v>9</v>
      </c>
      <c r="L9" s="168">
        <v>-0.5555555555555556</v>
      </c>
      <c r="M9" s="167">
        <v>147</v>
      </c>
      <c r="N9" s="165">
        <v>583</v>
      </c>
      <c r="O9" s="168">
        <v>-0.7478559176672385</v>
      </c>
      <c r="P9" s="167">
        <v>45</v>
      </c>
      <c r="Q9" s="165">
        <v>195</v>
      </c>
      <c r="R9" s="168">
        <v>-0.7692307692307693</v>
      </c>
      <c r="S9" s="167">
        <v>40</v>
      </c>
      <c r="T9" s="165">
        <v>56</v>
      </c>
      <c r="U9" s="168">
        <v>-0.2857142857142857</v>
      </c>
      <c r="V9" s="167">
        <v>-290</v>
      </c>
      <c r="W9" s="169">
        <v>-1099</v>
      </c>
      <c r="X9" s="167">
        <v>0</v>
      </c>
      <c r="Y9" s="165">
        <v>0</v>
      </c>
      <c r="Z9" s="455" t="s">
        <v>13</v>
      </c>
    </row>
    <row r="10" spans="2:26" s="7" customFormat="1" ht="10.5">
      <c r="B10" s="38" t="s">
        <v>16</v>
      </c>
      <c r="C10" s="39"/>
      <c r="D10" s="171">
        <v>1136</v>
      </c>
      <c r="E10" s="172">
        <v>7149</v>
      </c>
      <c r="F10" s="174">
        <v>-0.8410966568750874</v>
      </c>
      <c r="G10" s="175">
        <v>176</v>
      </c>
      <c r="H10" s="172">
        <v>738</v>
      </c>
      <c r="I10" s="174">
        <v>-0.7615176151761518</v>
      </c>
      <c r="J10" s="175">
        <v>587</v>
      </c>
      <c r="K10" s="172">
        <v>598</v>
      </c>
      <c r="L10" s="176">
        <v>-0.01839464882943144</v>
      </c>
      <c r="M10" s="175">
        <v>693</v>
      </c>
      <c r="N10" s="172">
        <v>1641</v>
      </c>
      <c r="O10" s="176">
        <v>2.9375</v>
      </c>
      <c r="P10" s="175">
        <v>246</v>
      </c>
      <c r="Q10" s="172">
        <v>888</v>
      </c>
      <c r="R10" s="176">
        <v>-0.722972972972973</v>
      </c>
      <c r="S10" s="175">
        <v>112</v>
      </c>
      <c r="T10" s="172">
        <v>193</v>
      </c>
      <c r="U10" s="176">
        <v>-0.41968911917098445</v>
      </c>
      <c r="V10" s="175">
        <v>-290</v>
      </c>
      <c r="W10" s="177">
        <v>-1099</v>
      </c>
      <c r="X10" s="175">
        <v>2660</v>
      </c>
      <c r="Y10" s="172">
        <v>10108</v>
      </c>
      <c r="Z10" s="178">
        <v>-0.7368421052631579</v>
      </c>
    </row>
    <row r="11" spans="2:26" ht="10.5">
      <c r="B11" s="16"/>
      <c r="C11" s="31"/>
      <c r="D11" s="179"/>
      <c r="E11" s="152"/>
      <c r="F11" s="160"/>
      <c r="G11" s="180"/>
      <c r="H11" s="152"/>
      <c r="I11" s="160"/>
      <c r="J11" s="180"/>
      <c r="K11" s="152"/>
      <c r="L11" s="162"/>
      <c r="M11" s="180"/>
      <c r="N11" s="152"/>
      <c r="O11" s="162"/>
      <c r="P11" s="180"/>
      <c r="Q11" s="152"/>
      <c r="R11" s="162"/>
      <c r="S11" s="180"/>
      <c r="T11" s="152"/>
      <c r="U11" s="162"/>
      <c r="V11" s="180"/>
      <c r="W11" s="181"/>
      <c r="X11" s="180"/>
      <c r="Y11" s="152"/>
      <c r="Z11" s="157"/>
    </row>
    <row r="12" spans="2:26" ht="20.25" customHeight="1">
      <c r="B12" s="16" t="s">
        <v>17</v>
      </c>
      <c r="C12" s="31"/>
      <c r="D12" s="179">
        <v>167</v>
      </c>
      <c r="E12" s="152">
        <v>273.4746325899978</v>
      </c>
      <c r="F12" s="160">
        <v>-0.3893400699787321</v>
      </c>
      <c r="G12" s="180">
        <v>26</v>
      </c>
      <c r="H12" s="152">
        <v>64</v>
      </c>
      <c r="I12" s="160">
        <v>-0.59375</v>
      </c>
      <c r="J12" s="180">
        <v>15</v>
      </c>
      <c r="K12" s="152">
        <v>19</v>
      </c>
      <c r="L12" s="162">
        <v>-0.21052631578947367</v>
      </c>
      <c r="M12" s="180">
        <v>102</v>
      </c>
      <c r="N12" s="152">
        <v>67</v>
      </c>
      <c r="O12" s="162">
        <v>2.923076923076923</v>
      </c>
      <c r="P12" s="180">
        <v>48</v>
      </c>
      <c r="Q12" s="152">
        <v>31</v>
      </c>
      <c r="R12" s="162">
        <v>0.5483870967741935</v>
      </c>
      <c r="S12" s="180">
        <v>420</v>
      </c>
      <c r="T12" s="152">
        <v>487</v>
      </c>
      <c r="U12" s="162">
        <v>-0.1375770020533881</v>
      </c>
      <c r="V12" s="180">
        <v>-379</v>
      </c>
      <c r="W12" s="181">
        <v>-311.4746325899978</v>
      </c>
      <c r="X12" s="180">
        <v>399</v>
      </c>
      <c r="Y12" s="152">
        <v>630</v>
      </c>
      <c r="Z12" s="157">
        <v>-0.36666666666666664</v>
      </c>
    </row>
    <row r="13" spans="2:26" s="49" customFormat="1" ht="20.25" customHeight="1" thickBot="1">
      <c r="B13" s="50"/>
      <c r="C13" s="51" t="s">
        <v>18</v>
      </c>
      <c r="D13" s="46">
        <v>33</v>
      </c>
      <c r="E13" s="18">
        <v>18</v>
      </c>
      <c r="F13" s="160">
        <v>0.8333333333333334</v>
      </c>
      <c r="G13" s="47">
        <v>1</v>
      </c>
      <c r="H13" s="18">
        <v>4</v>
      </c>
      <c r="I13" s="160">
        <v>-0.75</v>
      </c>
      <c r="J13" s="47">
        <v>1</v>
      </c>
      <c r="K13" s="18">
        <v>5</v>
      </c>
      <c r="L13" s="28">
        <v>-0.8</v>
      </c>
      <c r="M13" s="47">
        <v>6</v>
      </c>
      <c r="N13" s="18">
        <v>1</v>
      </c>
      <c r="O13" s="28">
        <v>5</v>
      </c>
      <c r="P13" s="47">
        <v>2</v>
      </c>
      <c r="Q13" s="18">
        <v>6</v>
      </c>
      <c r="R13" s="28">
        <v>-0.6666666666666666</v>
      </c>
      <c r="S13" s="47">
        <v>5</v>
      </c>
      <c r="T13" s="18">
        <v>8</v>
      </c>
      <c r="U13" s="28">
        <v>-0.375</v>
      </c>
      <c r="V13" s="47">
        <v>-2</v>
      </c>
      <c r="W13" s="48">
        <v>-1</v>
      </c>
      <c r="X13" s="47">
        <v>46</v>
      </c>
      <c r="Y13" s="18">
        <v>41</v>
      </c>
      <c r="Z13" s="22">
        <v>0.12195121951219512</v>
      </c>
    </row>
    <row r="14" spans="2:27" s="7" customFormat="1" ht="21.75" customHeight="1">
      <c r="B14" s="52" t="s">
        <v>19</v>
      </c>
      <c r="C14" s="53"/>
      <c r="D14" s="182">
        <v>1303</v>
      </c>
      <c r="E14" s="183">
        <v>7422.474632589998</v>
      </c>
      <c r="F14" s="184">
        <v>-0.8244520777101894</v>
      </c>
      <c r="G14" s="185">
        <v>202</v>
      </c>
      <c r="H14" s="183">
        <v>802</v>
      </c>
      <c r="I14" s="184">
        <v>-0.7481296758104738</v>
      </c>
      <c r="J14" s="185">
        <v>602</v>
      </c>
      <c r="K14" s="183">
        <v>617</v>
      </c>
      <c r="L14" s="186">
        <v>-0.024311183144246355</v>
      </c>
      <c r="M14" s="185">
        <v>795</v>
      </c>
      <c r="N14" s="183">
        <v>1708</v>
      </c>
      <c r="O14" s="186">
        <v>2.9356435643564356</v>
      </c>
      <c r="P14" s="185">
        <v>294</v>
      </c>
      <c r="Q14" s="183">
        <v>919</v>
      </c>
      <c r="R14" s="186">
        <v>-0.6800870511425462</v>
      </c>
      <c r="S14" s="185">
        <v>532</v>
      </c>
      <c r="T14" s="183">
        <v>680</v>
      </c>
      <c r="U14" s="186">
        <v>-0.21764705882352942</v>
      </c>
      <c r="V14" s="185">
        <v>-669</v>
      </c>
      <c r="W14" s="187">
        <v>-1410.4746325899978</v>
      </c>
      <c r="X14" s="185">
        <v>3059</v>
      </c>
      <c r="Y14" s="183">
        <v>10738</v>
      </c>
      <c r="Z14" s="188">
        <v>-0.7151238591916558</v>
      </c>
      <c r="AA14" s="60"/>
    </row>
    <row r="15" spans="2:26" ht="12" customHeight="1">
      <c r="B15" s="16"/>
      <c r="C15" s="31" t="s">
        <v>20</v>
      </c>
      <c r="D15" s="179">
        <v>79.30030743000003</v>
      </c>
      <c r="E15" s="152">
        <v>138.70374473</v>
      </c>
      <c r="F15" s="160">
        <v>-0.4282756562602863</v>
      </c>
      <c r="G15" s="180">
        <v>19.325233600000004</v>
      </c>
      <c r="H15" s="152">
        <v>41.79921249999999</v>
      </c>
      <c r="I15" s="160">
        <v>-0.5376651270642956</v>
      </c>
      <c r="J15" s="180">
        <v>0.4533024500000007</v>
      </c>
      <c r="K15" s="152">
        <v>10.96038983</v>
      </c>
      <c r="L15" s="162">
        <v>-0.9586417584565055</v>
      </c>
      <c r="M15" s="180">
        <v>0.43894399000000384</v>
      </c>
      <c r="N15" s="152">
        <v>34.60484081</v>
      </c>
      <c r="O15" s="162">
        <v>-0.9772864846508243</v>
      </c>
      <c r="P15" s="180">
        <v>2.0830140900000007</v>
      </c>
      <c r="Q15" s="152">
        <v>3.7004894200000003</v>
      </c>
      <c r="R15" s="162">
        <v>-0.437097677204006</v>
      </c>
      <c r="S15" s="180">
        <v>123.30502846999997</v>
      </c>
      <c r="T15" s="152">
        <v>158.91332594</v>
      </c>
      <c r="U15" s="162">
        <v>-0.2240737034441306</v>
      </c>
      <c r="V15" s="180">
        <v>-59.24508894000002</v>
      </c>
      <c r="W15" s="181">
        <v>-146.18744904000013</v>
      </c>
      <c r="X15" s="180">
        <v>165.66074109</v>
      </c>
      <c r="Y15" s="152">
        <v>242.49455418999992</v>
      </c>
      <c r="Z15" s="157">
        <v>-0.316847581821565</v>
      </c>
    </row>
    <row r="16" spans="1:27" ht="16.5" customHeight="1">
      <c r="A16" s="7"/>
      <c r="B16" s="61"/>
      <c r="C16" s="62"/>
      <c r="D16" s="189"/>
      <c r="E16" s="190"/>
      <c r="F16" s="160"/>
      <c r="G16" s="191"/>
      <c r="H16" s="190"/>
      <c r="I16" s="160"/>
      <c r="J16" s="191"/>
      <c r="K16" s="190"/>
      <c r="L16" s="162"/>
      <c r="M16" s="191"/>
      <c r="N16" s="190"/>
      <c r="O16" s="162"/>
      <c r="P16" s="191"/>
      <c r="Q16" s="190"/>
      <c r="R16" s="162"/>
      <c r="S16" s="191"/>
      <c r="T16" s="190"/>
      <c r="U16" s="162"/>
      <c r="V16" s="191"/>
      <c r="W16" s="192"/>
      <c r="X16" s="191"/>
      <c r="Y16" s="190"/>
      <c r="Z16" s="157"/>
      <c r="AA16" s="60"/>
    </row>
    <row r="17" spans="2:26" ht="10.5">
      <c r="B17" s="16" t="s">
        <v>21</v>
      </c>
      <c r="D17" s="193">
        <v>-902</v>
      </c>
      <c r="E17" s="152">
        <v>6728</v>
      </c>
      <c r="F17" s="160" t="s">
        <v>15</v>
      </c>
      <c r="G17" s="180">
        <v>-137</v>
      </c>
      <c r="H17" s="152">
        <v>-527</v>
      </c>
      <c r="I17" s="160">
        <v>-0.7400379506641366</v>
      </c>
      <c r="J17" s="180">
        <v>-267</v>
      </c>
      <c r="K17" s="152">
        <v>-452</v>
      </c>
      <c r="L17" s="162">
        <v>-0.4092920353982301</v>
      </c>
      <c r="M17" s="180">
        <v>-446</v>
      </c>
      <c r="N17" s="152">
        <v>-979</v>
      </c>
      <c r="O17" s="162">
        <v>2.2554744525547443</v>
      </c>
      <c r="P17" s="180">
        <v>-98</v>
      </c>
      <c r="Q17" s="152">
        <v>-388</v>
      </c>
      <c r="R17" s="162">
        <v>-0.7474226804123711</v>
      </c>
      <c r="S17" s="180">
        <v>-41</v>
      </c>
      <c r="T17" s="152">
        <v>-75</v>
      </c>
      <c r="U17" s="162">
        <v>-0.4533333333333333</v>
      </c>
      <c r="V17" s="180">
        <v>290</v>
      </c>
      <c r="W17" s="181">
        <v>888</v>
      </c>
      <c r="X17" s="180">
        <v>-1601</v>
      </c>
      <c r="Y17" s="152">
        <v>-5268</v>
      </c>
      <c r="Z17" s="157">
        <v>-0.6960895975702354</v>
      </c>
    </row>
    <row r="18" spans="1:27" ht="10.5">
      <c r="A18" s="23"/>
      <c r="B18" s="24"/>
      <c r="C18" s="23" t="s">
        <v>22</v>
      </c>
      <c r="D18" s="193">
        <v>-216</v>
      </c>
      <c r="E18" s="152">
        <v>-1633</v>
      </c>
      <c r="F18" s="160">
        <v>-0.8677281077770974</v>
      </c>
      <c r="G18" s="180">
        <v>-31</v>
      </c>
      <c r="H18" s="152">
        <v>-159</v>
      </c>
      <c r="I18" s="160">
        <v>-0.8050314465408805</v>
      </c>
      <c r="J18" s="180">
        <v>-43</v>
      </c>
      <c r="K18" s="152">
        <v>-84</v>
      </c>
      <c r="L18" s="160">
        <v>-0.4880952380952381</v>
      </c>
      <c r="M18" s="194"/>
      <c r="N18" s="195"/>
      <c r="O18" s="196"/>
      <c r="P18" s="194"/>
      <c r="Q18" s="195"/>
      <c r="R18" s="444"/>
      <c r="S18" s="194"/>
      <c r="T18" s="195"/>
      <c r="U18" s="444"/>
      <c r="V18" s="194"/>
      <c r="W18" s="197"/>
      <c r="X18" s="180">
        <v>-289</v>
      </c>
      <c r="Y18" s="152">
        <v>-1870</v>
      </c>
      <c r="Z18" s="198">
        <v>-0.8454545454545455</v>
      </c>
      <c r="AA18" s="23"/>
    </row>
    <row r="19" spans="1:27" ht="10.5">
      <c r="A19" s="23"/>
      <c r="B19" s="24"/>
      <c r="C19" s="23" t="s">
        <v>23</v>
      </c>
      <c r="D19" s="193">
        <v>-276</v>
      </c>
      <c r="E19" s="152">
        <v>-967</v>
      </c>
      <c r="F19" s="160">
        <v>-0.7145811789038262</v>
      </c>
      <c r="G19" s="180">
        <v>-62</v>
      </c>
      <c r="H19" s="152">
        <v>-175</v>
      </c>
      <c r="I19" s="160">
        <v>-0.6457142857142857</v>
      </c>
      <c r="J19" s="180">
        <v>-58</v>
      </c>
      <c r="K19" s="152">
        <v>-72</v>
      </c>
      <c r="L19" s="160">
        <v>-0.19444444444444445</v>
      </c>
      <c r="M19" s="194"/>
      <c r="N19" s="195"/>
      <c r="O19" s="196"/>
      <c r="P19" s="194"/>
      <c r="Q19" s="195"/>
      <c r="R19" s="444"/>
      <c r="S19" s="194"/>
      <c r="T19" s="195"/>
      <c r="U19" s="444"/>
      <c r="V19" s="194"/>
      <c r="W19" s="197"/>
      <c r="X19" s="180">
        <v>-397</v>
      </c>
      <c r="Y19" s="152">
        <v>-1212</v>
      </c>
      <c r="Z19" s="198">
        <v>-0.6724422442244224</v>
      </c>
      <c r="AA19" s="23"/>
    </row>
    <row r="20" spans="1:27" ht="10.5">
      <c r="A20" s="23"/>
      <c r="B20" s="24"/>
      <c r="C20" s="23" t="s">
        <v>24</v>
      </c>
      <c r="D20" s="193">
        <v>-19.304404799999986</v>
      </c>
      <c r="E20" s="152">
        <v>-99.82222955000003</v>
      </c>
      <c r="F20" s="160">
        <v>-0.8066121655765003</v>
      </c>
      <c r="G20" s="180">
        <v>-10.49299209999998</v>
      </c>
      <c r="H20" s="152">
        <v>-110.06230283999994</v>
      </c>
      <c r="I20" s="160">
        <v>-0.9046631605077909</v>
      </c>
      <c r="J20" s="180">
        <v>-114.10700321000013</v>
      </c>
      <c r="K20" s="152">
        <v>-234.89809627</v>
      </c>
      <c r="L20" s="160">
        <v>-0.5142276373375049</v>
      </c>
      <c r="M20" s="194"/>
      <c r="N20" s="195"/>
      <c r="O20" s="444"/>
      <c r="P20" s="194"/>
      <c r="Q20" s="195"/>
      <c r="R20" s="444"/>
      <c r="S20" s="194"/>
      <c r="T20" s="195"/>
      <c r="U20" s="444"/>
      <c r="V20" s="194"/>
      <c r="W20" s="197"/>
      <c r="X20" s="180">
        <v>-90.09304633000005</v>
      </c>
      <c r="Y20" s="152">
        <v>-227.23988397000005</v>
      </c>
      <c r="Z20" s="198">
        <v>-0.6035333025346289</v>
      </c>
      <c r="AA20" s="23"/>
    </row>
    <row r="21" spans="1:27" ht="10.5">
      <c r="A21" s="23"/>
      <c r="B21" s="24"/>
      <c r="C21" s="23" t="s">
        <v>25</v>
      </c>
      <c r="D21" s="193">
        <v>-390.69559520000007</v>
      </c>
      <c r="E21" s="152">
        <v>-1035.17777045</v>
      </c>
      <c r="F21" s="160">
        <v>-0.6225811581810131</v>
      </c>
      <c r="G21" s="180">
        <v>-33.50700790000002</v>
      </c>
      <c r="H21" s="152">
        <v>-82.93769716000006</v>
      </c>
      <c r="I21" s="160">
        <v>-0.5959978508281988</v>
      </c>
      <c r="J21" s="180">
        <v>-51.89299678999987</v>
      </c>
      <c r="K21" s="152">
        <v>-61.101903730000004</v>
      </c>
      <c r="L21" s="160">
        <v>-0.1507139119706137</v>
      </c>
      <c r="M21" s="194"/>
      <c r="N21" s="195"/>
      <c r="O21" s="444"/>
      <c r="P21" s="194"/>
      <c r="Q21" s="195"/>
      <c r="R21" s="444"/>
      <c r="S21" s="194"/>
      <c r="T21" s="195"/>
      <c r="U21" s="444"/>
      <c r="V21" s="194"/>
      <c r="W21" s="197"/>
      <c r="X21" s="180">
        <v>-824.9069536699999</v>
      </c>
      <c r="Y21" s="152">
        <v>-1958.7601160300005</v>
      </c>
      <c r="Z21" s="198">
        <v>-0.5788626963969867</v>
      </c>
      <c r="AA21" s="23"/>
    </row>
    <row r="22" spans="2:26" ht="10.5">
      <c r="B22" s="16" t="s">
        <v>26</v>
      </c>
      <c r="D22" s="193">
        <v>-728</v>
      </c>
      <c r="E22" s="152">
        <v>-1181</v>
      </c>
      <c r="F22" s="160">
        <v>-0.3835732430143946</v>
      </c>
      <c r="G22" s="180">
        <v>-44</v>
      </c>
      <c r="H22" s="152">
        <v>-64</v>
      </c>
      <c r="I22" s="160">
        <v>-0.3125</v>
      </c>
      <c r="J22" s="180">
        <v>-86</v>
      </c>
      <c r="K22" s="152">
        <v>-98</v>
      </c>
      <c r="L22" s="162">
        <v>-0.12244897959183673</v>
      </c>
      <c r="M22" s="180">
        <v>-244</v>
      </c>
      <c r="N22" s="152">
        <v>-340</v>
      </c>
      <c r="O22" s="162">
        <v>-0.2823529411764706</v>
      </c>
      <c r="P22" s="180">
        <v>-176</v>
      </c>
      <c r="Q22" s="152">
        <v>-328</v>
      </c>
      <c r="R22" s="162">
        <v>-0.4634146341463415</v>
      </c>
      <c r="S22" s="180">
        <v>-138</v>
      </c>
      <c r="T22" s="152">
        <v>-203</v>
      </c>
      <c r="U22" s="162">
        <v>-0.32019704433497537</v>
      </c>
      <c r="V22" s="180">
        <v>2</v>
      </c>
      <c r="W22" s="181">
        <v>2</v>
      </c>
      <c r="X22" s="180">
        <v>-1414</v>
      </c>
      <c r="Y22" s="152">
        <v>-2212</v>
      </c>
      <c r="Z22" s="157">
        <v>-0.36075949367088606</v>
      </c>
    </row>
    <row r="23" spans="2:26" ht="10.5">
      <c r="B23" s="16" t="s">
        <v>27</v>
      </c>
      <c r="D23" s="193">
        <v>-442</v>
      </c>
      <c r="E23" s="152">
        <v>-494</v>
      </c>
      <c r="F23" s="160">
        <v>-0.10526315789473684</v>
      </c>
      <c r="G23" s="180">
        <v>-47</v>
      </c>
      <c r="H23" s="152">
        <v>-56</v>
      </c>
      <c r="I23" s="160">
        <v>-0.16071428571428573</v>
      </c>
      <c r="J23" s="180">
        <v>-39</v>
      </c>
      <c r="K23" s="152">
        <v>-40</v>
      </c>
      <c r="L23" s="162">
        <v>-0.025</v>
      </c>
      <c r="M23" s="180">
        <v>-47</v>
      </c>
      <c r="N23" s="152">
        <v>-49</v>
      </c>
      <c r="O23" s="162">
        <v>-0.04081632653061224</v>
      </c>
      <c r="P23" s="180">
        <v>-30</v>
      </c>
      <c r="Q23" s="152">
        <v>-30</v>
      </c>
      <c r="R23" s="456" t="s">
        <v>13</v>
      </c>
      <c r="S23" s="180">
        <v>-29</v>
      </c>
      <c r="T23" s="152">
        <v>-24</v>
      </c>
      <c r="U23" s="162">
        <v>0.20833333333333334</v>
      </c>
      <c r="V23" s="180">
        <v>21</v>
      </c>
      <c r="W23" s="181">
        <v>11</v>
      </c>
      <c r="X23" s="180">
        <v>-613</v>
      </c>
      <c r="Y23" s="152">
        <v>-682</v>
      </c>
      <c r="Z23" s="157">
        <v>-0.10117302052785923</v>
      </c>
    </row>
    <row r="24" spans="2:26" ht="10.5">
      <c r="B24" s="16" t="s">
        <v>28</v>
      </c>
      <c r="D24" s="193">
        <v>-450</v>
      </c>
      <c r="E24" s="152">
        <v>-941.4746325899978</v>
      </c>
      <c r="F24" s="160">
        <v>-0.522026420656657</v>
      </c>
      <c r="G24" s="180">
        <v>-60</v>
      </c>
      <c r="H24" s="152">
        <v>-93</v>
      </c>
      <c r="I24" s="160">
        <v>-0.3548387096774194</v>
      </c>
      <c r="J24" s="180">
        <v>-46</v>
      </c>
      <c r="K24" s="152">
        <v>-82</v>
      </c>
      <c r="L24" s="162">
        <v>-0.43902439024390244</v>
      </c>
      <c r="M24" s="180">
        <v>-137</v>
      </c>
      <c r="N24" s="152">
        <v>-234</v>
      </c>
      <c r="O24" s="162">
        <v>-0.41452991452991456</v>
      </c>
      <c r="P24" s="180">
        <v>-58</v>
      </c>
      <c r="Q24" s="152">
        <v>-125</v>
      </c>
      <c r="R24" s="162">
        <v>-0.536</v>
      </c>
      <c r="S24" s="180">
        <v>-280</v>
      </c>
      <c r="T24" s="152">
        <v>-416</v>
      </c>
      <c r="U24" s="162">
        <v>-0.3269230769230769</v>
      </c>
      <c r="V24" s="180">
        <v>383</v>
      </c>
      <c r="W24" s="181">
        <v>511.4746325899978</v>
      </c>
      <c r="X24" s="180">
        <v>-648</v>
      </c>
      <c r="Y24" s="152">
        <v>-1380</v>
      </c>
      <c r="Z24" s="157">
        <v>-0.5304347826086957</v>
      </c>
    </row>
    <row r="25" spans="2:26" s="49" customFormat="1" ht="10.5">
      <c r="B25" s="50"/>
      <c r="C25" s="49" t="s">
        <v>29</v>
      </c>
      <c r="D25" s="67">
        <v>-48.628009399999996</v>
      </c>
      <c r="E25" s="18">
        <v>-89.60782078999998</v>
      </c>
      <c r="F25" s="160">
        <v>-0.45732404860104836</v>
      </c>
      <c r="G25" s="47">
        <v>-17.147643340000002</v>
      </c>
      <c r="H25" s="18">
        <v>-29.31980633</v>
      </c>
      <c r="I25" s="160">
        <v>-0.41515154817190764</v>
      </c>
      <c r="J25" s="47">
        <v>-5.332148849999999</v>
      </c>
      <c r="K25" s="18">
        <v>-14.829451960000004</v>
      </c>
      <c r="L25" s="28">
        <v>-0.6404352052670194</v>
      </c>
      <c r="M25" s="47">
        <v>-23.292502759999998</v>
      </c>
      <c r="N25" s="18">
        <v>-34.22349365</v>
      </c>
      <c r="O25" s="28">
        <v>-0.31940020506936184</v>
      </c>
      <c r="P25" s="47">
        <v>-3.2647637300000003</v>
      </c>
      <c r="Q25" s="18">
        <v>-3.2625435799999982</v>
      </c>
      <c r="R25" s="28">
        <v>0.0006804966571518063</v>
      </c>
      <c r="S25" s="47">
        <v>-89.17702720000005</v>
      </c>
      <c r="T25" s="18">
        <v>-166.93846393</v>
      </c>
      <c r="U25" s="28">
        <v>-0.46580898673301907</v>
      </c>
      <c r="V25" s="47">
        <v>59.278871140000035</v>
      </c>
      <c r="W25" s="48">
        <v>141.72325989</v>
      </c>
      <c r="X25" s="47">
        <v>-127.56322414000005</v>
      </c>
      <c r="Y25" s="18">
        <v>-196.45832035</v>
      </c>
      <c r="Z25" s="37">
        <v>-0.3506855606179469</v>
      </c>
    </row>
    <row r="26" spans="2:26" s="7" customFormat="1" ht="10.5">
      <c r="B26" s="38" t="s">
        <v>30</v>
      </c>
      <c r="C26" s="68"/>
      <c r="D26" s="199">
        <v>-2522</v>
      </c>
      <c r="E26" s="172">
        <v>-6351.474632589998</v>
      </c>
      <c r="F26" s="200">
        <v>-0.6029268562202252</v>
      </c>
      <c r="G26" s="175">
        <v>-288</v>
      </c>
      <c r="H26" s="172">
        <v>-740</v>
      </c>
      <c r="I26" s="200">
        <v>-0.6108108108108108</v>
      </c>
      <c r="J26" s="175">
        <v>-438</v>
      </c>
      <c r="K26" s="172">
        <v>-672</v>
      </c>
      <c r="L26" s="201">
        <v>-0.3482142857142857</v>
      </c>
      <c r="M26" s="175">
        <v>-874</v>
      </c>
      <c r="N26" s="172">
        <v>-1602</v>
      </c>
      <c r="O26" s="201">
        <v>-0.4544319600499376</v>
      </c>
      <c r="P26" s="175">
        <v>-362</v>
      </c>
      <c r="Q26" s="172">
        <v>-871</v>
      </c>
      <c r="R26" s="201">
        <v>-0.5843857634902411</v>
      </c>
      <c r="S26" s="175">
        <v>-488</v>
      </c>
      <c r="T26" s="172">
        <v>-718</v>
      </c>
      <c r="U26" s="201">
        <v>-0.3203342618384401</v>
      </c>
      <c r="V26" s="175">
        <v>696</v>
      </c>
      <c r="W26" s="177">
        <v>1412.4746325899978</v>
      </c>
      <c r="X26" s="175">
        <v>-4276</v>
      </c>
      <c r="Y26" s="172">
        <v>-9542</v>
      </c>
      <c r="Z26" s="202">
        <v>-0.5518759169985328</v>
      </c>
    </row>
    <row r="27" spans="2:26" s="7" customFormat="1" ht="10.5">
      <c r="B27" s="61" t="s">
        <v>31</v>
      </c>
      <c r="D27" s="203">
        <v>-15</v>
      </c>
      <c r="E27" s="173">
        <v>9</v>
      </c>
      <c r="F27" s="174" t="s">
        <v>15</v>
      </c>
      <c r="G27" s="204">
        <v>-22</v>
      </c>
      <c r="H27" s="173">
        <v>59</v>
      </c>
      <c r="I27" s="174" t="s">
        <v>15</v>
      </c>
      <c r="J27" s="204">
        <v>5</v>
      </c>
      <c r="K27" s="173">
        <v>7</v>
      </c>
      <c r="L27" s="176">
        <v>-0.2857142857142857</v>
      </c>
      <c r="M27" s="204">
        <v>-7</v>
      </c>
      <c r="N27" s="173">
        <v>10</v>
      </c>
      <c r="O27" s="176" t="s">
        <v>15</v>
      </c>
      <c r="P27" s="204">
        <v>-6</v>
      </c>
      <c r="Q27" s="173">
        <v>12</v>
      </c>
      <c r="R27" s="176" t="s">
        <v>15</v>
      </c>
      <c r="S27" s="204">
        <v>1</v>
      </c>
      <c r="T27" s="173">
        <v>4</v>
      </c>
      <c r="U27" s="176">
        <v>-0.75</v>
      </c>
      <c r="V27" s="204">
        <v>-1</v>
      </c>
      <c r="W27" s="205">
        <v>0</v>
      </c>
      <c r="X27" s="204">
        <v>-45</v>
      </c>
      <c r="Y27" s="173">
        <v>101</v>
      </c>
      <c r="Z27" s="178" t="s">
        <v>15</v>
      </c>
    </row>
    <row r="28" spans="1:27" ht="10.5">
      <c r="A28" s="7"/>
      <c r="B28" s="61"/>
      <c r="C28" s="7"/>
      <c r="D28" s="206"/>
      <c r="E28" s="207"/>
      <c r="F28" s="160"/>
      <c r="G28" s="208"/>
      <c r="H28" s="207"/>
      <c r="I28" s="160"/>
      <c r="J28" s="208"/>
      <c r="K28" s="207"/>
      <c r="L28" s="162"/>
      <c r="M28" s="208"/>
      <c r="N28" s="207"/>
      <c r="O28" s="162"/>
      <c r="P28" s="208">
        <v>0</v>
      </c>
      <c r="Q28" s="207">
        <v>0</v>
      </c>
      <c r="R28" s="162"/>
      <c r="S28" s="208">
        <v>0</v>
      </c>
      <c r="T28" s="207">
        <v>0</v>
      </c>
      <c r="U28" s="162"/>
      <c r="V28" s="208"/>
      <c r="W28" s="209"/>
      <c r="X28" s="208"/>
      <c r="Y28" s="207"/>
      <c r="Z28" s="170"/>
      <c r="AA28" s="7"/>
    </row>
    <row r="29" spans="2:27" s="7" customFormat="1" ht="10.5">
      <c r="B29" s="38" t="s">
        <v>32</v>
      </c>
      <c r="C29" s="68"/>
      <c r="D29" s="199">
        <v>-1234</v>
      </c>
      <c r="E29" s="172">
        <v>1080</v>
      </c>
      <c r="F29" s="200" t="s">
        <v>15</v>
      </c>
      <c r="G29" s="175">
        <v>-108</v>
      </c>
      <c r="H29" s="172">
        <v>121</v>
      </c>
      <c r="I29" s="200" t="s">
        <v>15</v>
      </c>
      <c r="J29" s="175">
        <v>169</v>
      </c>
      <c r="K29" s="172">
        <v>-48</v>
      </c>
      <c r="L29" s="201" t="s">
        <v>15</v>
      </c>
      <c r="M29" s="175">
        <v>-86</v>
      </c>
      <c r="N29" s="172">
        <v>116</v>
      </c>
      <c r="O29" s="201" t="s">
        <v>15</v>
      </c>
      <c r="P29" s="175">
        <v>-74</v>
      </c>
      <c r="Q29" s="172">
        <v>60</v>
      </c>
      <c r="R29" s="201" t="s">
        <v>15</v>
      </c>
      <c r="S29" s="175">
        <v>45</v>
      </c>
      <c r="T29" s="172">
        <v>-34</v>
      </c>
      <c r="U29" s="201" t="s">
        <v>15</v>
      </c>
      <c r="V29" s="175">
        <v>26</v>
      </c>
      <c r="W29" s="177">
        <v>2</v>
      </c>
      <c r="X29" s="175">
        <v>-1262</v>
      </c>
      <c r="Y29" s="172">
        <v>1297</v>
      </c>
      <c r="Z29" s="178" t="s">
        <v>15</v>
      </c>
      <c r="AA29" s="60"/>
    </row>
    <row r="30" spans="1:27" ht="10.5">
      <c r="A30" s="7"/>
      <c r="B30" s="16" t="s">
        <v>33</v>
      </c>
      <c r="C30" s="7"/>
      <c r="D30" s="210">
        <v>-1105.07991367</v>
      </c>
      <c r="E30" s="189">
        <v>-31.132267759999998</v>
      </c>
      <c r="F30" s="211">
        <v>-34.496287073884524</v>
      </c>
      <c r="G30" s="191">
        <v>-22.114566890000006</v>
      </c>
      <c r="H30" s="189">
        <v>-1.0091597699999997</v>
      </c>
      <c r="I30" s="211">
        <v>-20.913841145292597</v>
      </c>
      <c r="J30" s="191">
        <v>0.03314826999999809</v>
      </c>
      <c r="K30" s="189">
        <v>-1.4839303200000007</v>
      </c>
      <c r="L30" s="212" t="s">
        <v>15</v>
      </c>
      <c r="M30" s="191">
        <v>-30.024807380000013</v>
      </c>
      <c r="N30" s="189">
        <v>0.27686009999999994</v>
      </c>
      <c r="O30" s="212" t="s">
        <v>15</v>
      </c>
      <c r="P30" s="191">
        <v>0.4746532099999996</v>
      </c>
      <c r="Q30" s="189">
        <v>-40.596283570000004</v>
      </c>
      <c r="R30" s="212" t="s">
        <v>15</v>
      </c>
      <c r="S30" s="191">
        <v>-6.8970752399999995</v>
      </c>
      <c r="T30" s="189">
        <v>-0.4297663300000014</v>
      </c>
      <c r="U30" s="212">
        <v>-15.048430876378745</v>
      </c>
      <c r="V30" s="191">
        <v>32.398602950000004</v>
      </c>
      <c r="W30" s="213">
        <v>4.137896380000001</v>
      </c>
      <c r="X30" s="191">
        <v>-1131.2099587500002</v>
      </c>
      <c r="Y30" s="189">
        <v>-70.23665127000001</v>
      </c>
      <c r="Z30" s="157">
        <v>-15.105693228475014</v>
      </c>
      <c r="AA30" s="60"/>
    </row>
    <row r="31" spans="2:26" ht="10.5">
      <c r="B31" s="16" t="s">
        <v>34</v>
      </c>
      <c r="D31" s="214">
        <v>0</v>
      </c>
      <c r="E31" s="215">
        <v>-3</v>
      </c>
      <c r="F31" s="216">
        <v>1</v>
      </c>
      <c r="G31" s="217">
        <v>0</v>
      </c>
      <c r="H31" s="215">
        <v>0</v>
      </c>
      <c r="I31" s="216" t="s">
        <v>13</v>
      </c>
      <c r="J31" s="217">
        <v>0</v>
      </c>
      <c r="K31" s="215">
        <v>0</v>
      </c>
      <c r="L31" s="218" t="s">
        <v>13</v>
      </c>
      <c r="M31" s="217">
        <v>0</v>
      </c>
      <c r="N31" s="215">
        <v>0</v>
      </c>
      <c r="O31" s="218" t="s">
        <v>13</v>
      </c>
      <c r="P31" s="217">
        <v>0</v>
      </c>
      <c r="Q31" s="215">
        <v>0</v>
      </c>
      <c r="R31" s="218" t="s">
        <v>13</v>
      </c>
      <c r="S31" s="217">
        <v>0</v>
      </c>
      <c r="T31" s="215">
        <v>-1</v>
      </c>
      <c r="U31" s="218">
        <v>1</v>
      </c>
      <c r="V31" s="217">
        <v>0</v>
      </c>
      <c r="W31" s="219">
        <v>1.1102230246251565E-16</v>
      </c>
      <c r="X31" s="217">
        <v>0</v>
      </c>
      <c r="Y31" s="215">
        <v>-4</v>
      </c>
      <c r="Z31" s="198">
        <v>1</v>
      </c>
    </row>
    <row r="32" spans="2:26" ht="10.5">
      <c r="B32" s="16" t="s">
        <v>35</v>
      </c>
      <c r="D32" s="214">
        <v>6</v>
      </c>
      <c r="E32" s="215">
        <v>0</v>
      </c>
      <c r="F32" s="216" t="s">
        <v>13</v>
      </c>
      <c r="G32" s="217">
        <v>-1</v>
      </c>
      <c r="H32" s="215">
        <v>-2</v>
      </c>
      <c r="I32" s="216">
        <v>0.5</v>
      </c>
      <c r="J32" s="217">
        <v>0</v>
      </c>
      <c r="K32" s="215">
        <v>0</v>
      </c>
      <c r="L32" s="218" t="s">
        <v>13</v>
      </c>
      <c r="M32" s="217">
        <v>0</v>
      </c>
      <c r="N32" s="215">
        <v>0</v>
      </c>
      <c r="O32" s="218" t="s">
        <v>13</v>
      </c>
      <c r="P32" s="217">
        <v>1</v>
      </c>
      <c r="Q32" s="215">
        <v>0</v>
      </c>
      <c r="R32" s="218" t="s">
        <v>13</v>
      </c>
      <c r="S32" s="217">
        <v>0</v>
      </c>
      <c r="T32" s="215">
        <v>0</v>
      </c>
      <c r="U32" s="218" t="s">
        <v>13</v>
      </c>
      <c r="V32" s="217">
        <v>-1.3986029500000057</v>
      </c>
      <c r="W32" s="219">
        <v>-0.1378963799999986</v>
      </c>
      <c r="X32" s="217">
        <v>4</v>
      </c>
      <c r="Y32" s="215">
        <v>-3</v>
      </c>
      <c r="Z32" s="220" t="s">
        <v>15</v>
      </c>
    </row>
    <row r="33" spans="2:26" ht="10.5">
      <c r="B33" s="50" t="s">
        <v>36</v>
      </c>
      <c r="C33" s="49"/>
      <c r="D33" s="214">
        <v>-1099</v>
      </c>
      <c r="E33" s="215">
        <v>-35</v>
      </c>
      <c r="F33" s="216">
        <v>-30.4</v>
      </c>
      <c r="G33" s="217">
        <v>-23</v>
      </c>
      <c r="H33" s="215">
        <v>-3</v>
      </c>
      <c r="I33" s="216">
        <v>-6.666666666666667</v>
      </c>
      <c r="J33" s="217">
        <v>0</v>
      </c>
      <c r="K33" s="215">
        <v>-1</v>
      </c>
      <c r="L33" s="218">
        <v>1</v>
      </c>
      <c r="M33" s="217">
        <v>-30</v>
      </c>
      <c r="N33" s="215">
        <v>0</v>
      </c>
      <c r="O33" s="218" t="s">
        <v>13</v>
      </c>
      <c r="P33" s="217">
        <v>1</v>
      </c>
      <c r="Q33" s="215">
        <v>-41</v>
      </c>
      <c r="R33" s="218" t="s">
        <v>15</v>
      </c>
      <c r="S33" s="217">
        <v>-7</v>
      </c>
      <c r="T33" s="215">
        <v>-1</v>
      </c>
      <c r="U33" s="218">
        <v>-6</v>
      </c>
      <c r="V33" s="217">
        <v>31</v>
      </c>
      <c r="W33" s="219">
        <v>4</v>
      </c>
      <c r="X33" s="217">
        <v>-1127</v>
      </c>
      <c r="Y33" s="215">
        <v>-77</v>
      </c>
      <c r="Z33" s="221">
        <v>-13.636363636363637</v>
      </c>
    </row>
    <row r="34" spans="2:29" s="7" customFormat="1" ht="10.5">
      <c r="B34" s="38" t="s">
        <v>37</v>
      </c>
      <c r="C34" s="68"/>
      <c r="D34" s="222">
        <v>-2333</v>
      </c>
      <c r="E34" s="223">
        <v>1045</v>
      </c>
      <c r="F34" s="224" t="s">
        <v>15</v>
      </c>
      <c r="G34" s="225">
        <v>-131</v>
      </c>
      <c r="H34" s="223">
        <v>118</v>
      </c>
      <c r="I34" s="224" t="s">
        <v>15</v>
      </c>
      <c r="J34" s="225">
        <v>169</v>
      </c>
      <c r="K34" s="223">
        <v>-49</v>
      </c>
      <c r="L34" s="226" t="s">
        <v>15</v>
      </c>
      <c r="M34" s="225">
        <v>-116</v>
      </c>
      <c r="N34" s="223">
        <v>116</v>
      </c>
      <c r="O34" s="226" t="s">
        <v>15</v>
      </c>
      <c r="P34" s="225">
        <v>-73</v>
      </c>
      <c r="Q34" s="223">
        <v>19</v>
      </c>
      <c r="R34" s="226" t="s">
        <v>15</v>
      </c>
      <c r="S34" s="225">
        <v>38</v>
      </c>
      <c r="T34" s="223">
        <v>-35</v>
      </c>
      <c r="U34" s="226" t="s">
        <v>15</v>
      </c>
      <c r="V34" s="225">
        <v>57</v>
      </c>
      <c r="W34" s="227">
        <v>6</v>
      </c>
      <c r="X34" s="225">
        <v>-2389</v>
      </c>
      <c r="Y34" s="223">
        <v>1220</v>
      </c>
      <c r="Z34" s="178" t="s">
        <v>15</v>
      </c>
      <c r="AB34" s="60"/>
      <c r="AC34" s="60"/>
    </row>
    <row r="35" spans="2:26" ht="10.5">
      <c r="B35" s="16" t="s">
        <v>38</v>
      </c>
      <c r="C35" s="31"/>
      <c r="D35" s="228">
        <v>-1.086</v>
      </c>
      <c r="E35" s="229">
        <v>0.151</v>
      </c>
      <c r="F35" s="230">
        <v>-123.70000000000002</v>
      </c>
      <c r="G35" s="231">
        <v>-0.614</v>
      </c>
      <c r="H35" s="229">
        <v>0.164</v>
      </c>
      <c r="I35" s="230">
        <v>-77.8</v>
      </c>
      <c r="J35" s="231">
        <v>0.288</v>
      </c>
      <c r="K35" s="229">
        <v>-0.08</v>
      </c>
      <c r="L35" s="230">
        <v>36.8</v>
      </c>
      <c r="M35" s="231">
        <v>-0.124</v>
      </c>
      <c r="N35" s="229">
        <v>0.659</v>
      </c>
      <c r="O35" s="230">
        <v>-78.3</v>
      </c>
      <c r="P35" s="231">
        <v>-0.301</v>
      </c>
      <c r="Q35" s="229">
        <v>0.068</v>
      </c>
      <c r="R35" s="230">
        <v>-36.9</v>
      </c>
      <c r="S35" s="231"/>
      <c r="T35" s="229"/>
      <c r="U35" s="230"/>
      <c r="V35" s="232"/>
      <c r="W35" s="233"/>
      <c r="X35" s="231">
        <v>-0.474</v>
      </c>
      <c r="Y35" s="229">
        <v>0.128</v>
      </c>
      <c r="Z35" s="234">
        <v>-60.199999999999996</v>
      </c>
    </row>
    <row r="36" spans="2:26" ht="10.5">
      <c r="B36" s="50" t="s">
        <v>39</v>
      </c>
      <c r="C36" s="49"/>
      <c r="D36" s="235"/>
      <c r="E36" s="236"/>
      <c r="F36" s="237"/>
      <c r="G36" s="238"/>
      <c r="H36" s="239"/>
      <c r="I36" s="237"/>
      <c r="J36" s="240"/>
      <c r="K36" s="241"/>
      <c r="L36" s="237"/>
      <c r="M36" s="240"/>
      <c r="N36" s="241"/>
      <c r="O36" s="237"/>
      <c r="P36" s="240"/>
      <c r="Q36" s="241"/>
      <c r="R36" s="237"/>
      <c r="S36" s="240"/>
      <c r="T36" s="241"/>
      <c r="U36" s="237"/>
      <c r="V36" s="242"/>
      <c r="W36" s="243"/>
      <c r="X36" s="99">
        <v>-42</v>
      </c>
      <c r="Y36" s="98">
        <v>62</v>
      </c>
      <c r="Z36" s="157" t="s">
        <v>15</v>
      </c>
    </row>
    <row r="37" spans="2:26" ht="10.5">
      <c r="B37" s="50" t="s">
        <v>40</v>
      </c>
      <c r="C37" s="49"/>
      <c r="D37" s="235"/>
      <c r="E37" s="236"/>
      <c r="F37" s="237"/>
      <c r="G37" s="238"/>
      <c r="H37" s="239"/>
      <c r="I37" s="237"/>
      <c r="J37" s="240"/>
      <c r="K37" s="241"/>
      <c r="L37" s="237"/>
      <c r="M37" s="240"/>
      <c r="N37" s="241"/>
      <c r="O37" s="237"/>
      <c r="P37" s="240"/>
      <c r="Q37" s="241"/>
      <c r="R37" s="237"/>
      <c r="S37" s="240"/>
      <c r="T37" s="241"/>
      <c r="U37" s="237"/>
      <c r="V37" s="242"/>
      <c r="W37" s="243"/>
      <c r="X37" s="99">
        <v>-2</v>
      </c>
      <c r="Y37" s="98">
        <v>25</v>
      </c>
      <c r="Z37" s="157" t="s">
        <v>15</v>
      </c>
    </row>
    <row r="38" spans="2:31" ht="10.5">
      <c r="B38" s="50" t="s">
        <v>41</v>
      </c>
      <c r="C38" s="49"/>
      <c r="D38" s="235"/>
      <c r="E38" s="236"/>
      <c r="F38" s="237"/>
      <c r="G38" s="238"/>
      <c r="H38" s="239"/>
      <c r="I38" s="237"/>
      <c r="J38" s="240"/>
      <c r="K38" s="241"/>
      <c r="L38" s="237"/>
      <c r="M38" s="240"/>
      <c r="N38" s="241"/>
      <c r="O38" s="237"/>
      <c r="P38" s="240"/>
      <c r="Q38" s="241"/>
      <c r="R38" s="237"/>
      <c r="S38" s="240"/>
      <c r="T38" s="241"/>
      <c r="U38" s="237"/>
      <c r="V38" s="242"/>
      <c r="W38" s="243"/>
      <c r="X38" s="99">
        <v>37</v>
      </c>
      <c r="Y38" s="98">
        <v>17</v>
      </c>
      <c r="Z38" s="157">
        <v>1.1764705882352942</v>
      </c>
      <c r="AD38" s="244"/>
      <c r="AE38" s="244"/>
    </row>
    <row r="39" spans="2:26" ht="10.5">
      <c r="B39" s="50" t="s">
        <v>42</v>
      </c>
      <c r="C39" s="49"/>
      <c r="D39" s="235"/>
      <c r="E39" s="236"/>
      <c r="F39" s="237"/>
      <c r="G39" s="238"/>
      <c r="H39" s="239"/>
      <c r="I39" s="237"/>
      <c r="J39" s="240"/>
      <c r="K39" s="241"/>
      <c r="L39" s="237"/>
      <c r="M39" s="240"/>
      <c r="N39" s="241"/>
      <c r="O39" s="237"/>
      <c r="P39" s="240"/>
      <c r="Q39" s="241"/>
      <c r="R39" s="237"/>
      <c r="S39" s="240"/>
      <c r="T39" s="241"/>
      <c r="U39" s="237"/>
      <c r="V39" s="242"/>
      <c r="W39" s="243"/>
      <c r="X39" s="99">
        <v>-114</v>
      </c>
      <c r="Y39" s="98">
        <v>-53</v>
      </c>
      <c r="Z39" s="157">
        <v>-1.150943396226415</v>
      </c>
    </row>
    <row r="40" spans="2:26" ht="10.5">
      <c r="B40" s="50" t="s">
        <v>43</v>
      </c>
      <c r="C40" s="49"/>
      <c r="D40" s="235"/>
      <c r="E40" s="236"/>
      <c r="F40" s="237"/>
      <c r="G40" s="238"/>
      <c r="H40" s="239"/>
      <c r="I40" s="237"/>
      <c r="J40" s="240"/>
      <c r="K40" s="241"/>
      <c r="L40" s="237"/>
      <c r="M40" s="240"/>
      <c r="N40" s="241"/>
      <c r="O40" s="237"/>
      <c r="P40" s="240"/>
      <c r="Q40" s="241"/>
      <c r="R40" s="237"/>
      <c r="S40" s="240"/>
      <c r="T40" s="241"/>
      <c r="U40" s="237"/>
      <c r="V40" s="242"/>
      <c r="W40" s="243"/>
      <c r="X40" s="99">
        <v>-27</v>
      </c>
      <c r="Y40" s="98">
        <v>337</v>
      </c>
      <c r="Z40" s="170" t="s">
        <v>15</v>
      </c>
    </row>
    <row r="41" spans="2:26" s="7" customFormat="1" ht="10.5">
      <c r="B41" s="100" t="s">
        <v>44</v>
      </c>
      <c r="C41" s="101"/>
      <c r="D41" s="245"/>
      <c r="E41" s="246"/>
      <c r="F41" s="247"/>
      <c r="G41" s="248"/>
      <c r="H41" s="249"/>
      <c r="I41" s="247"/>
      <c r="J41" s="250"/>
      <c r="K41" s="251"/>
      <c r="L41" s="247"/>
      <c r="M41" s="250"/>
      <c r="N41" s="251"/>
      <c r="O41" s="247"/>
      <c r="P41" s="250"/>
      <c r="Q41" s="251"/>
      <c r="R41" s="247"/>
      <c r="S41" s="250"/>
      <c r="T41" s="251"/>
      <c r="U41" s="247"/>
      <c r="V41" s="252"/>
      <c r="W41" s="253"/>
      <c r="X41" s="102">
        <v>-148</v>
      </c>
      <c r="Y41" s="103">
        <v>388</v>
      </c>
      <c r="Z41" s="178" t="s">
        <v>15</v>
      </c>
    </row>
    <row r="42" spans="1:27" ht="10.5">
      <c r="A42" s="7"/>
      <c r="B42" s="104"/>
      <c r="C42" s="105"/>
      <c r="D42" s="254"/>
      <c r="E42" s="255"/>
      <c r="F42" s="256"/>
      <c r="G42" s="257"/>
      <c r="H42" s="258"/>
      <c r="I42" s="256"/>
      <c r="J42" s="259"/>
      <c r="K42" s="260"/>
      <c r="L42" s="256"/>
      <c r="M42" s="259"/>
      <c r="N42" s="260"/>
      <c r="O42" s="256"/>
      <c r="P42" s="259"/>
      <c r="Q42" s="260"/>
      <c r="R42" s="256"/>
      <c r="S42" s="259"/>
      <c r="T42" s="260"/>
      <c r="U42" s="256"/>
      <c r="V42" s="261"/>
      <c r="W42" s="262"/>
      <c r="X42" s="107"/>
      <c r="Y42" s="106"/>
      <c r="Z42" s="170"/>
      <c r="AA42" s="7"/>
    </row>
    <row r="43" spans="2:26" s="7" customFormat="1" ht="10.5">
      <c r="B43" s="100" t="s">
        <v>45</v>
      </c>
      <c r="C43" s="101"/>
      <c r="D43" s="245"/>
      <c r="E43" s="246"/>
      <c r="F43" s="247"/>
      <c r="G43" s="248"/>
      <c r="H43" s="249"/>
      <c r="I43" s="247"/>
      <c r="J43" s="250"/>
      <c r="K43" s="251"/>
      <c r="L43" s="247"/>
      <c r="M43" s="250"/>
      <c r="N43" s="251"/>
      <c r="O43" s="247"/>
      <c r="P43" s="250"/>
      <c r="Q43" s="251"/>
      <c r="R43" s="247"/>
      <c r="S43" s="250"/>
      <c r="T43" s="251"/>
      <c r="U43" s="247"/>
      <c r="V43" s="252"/>
      <c r="W43" s="253"/>
      <c r="X43" s="40">
        <v>-2493</v>
      </c>
      <c r="Y43" s="41">
        <v>1521</v>
      </c>
      <c r="Z43" s="178" t="s">
        <v>15</v>
      </c>
    </row>
    <row r="44" spans="1:27" ht="10.5">
      <c r="A44" s="7"/>
      <c r="B44" s="104"/>
      <c r="C44" s="105"/>
      <c r="D44" s="254"/>
      <c r="E44" s="255"/>
      <c r="F44" s="256"/>
      <c r="G44" s="257"/>
      <c r="H44" s="258"/>
      <c r="I44" s="256"/>
      <c r="J44" s="259"/>
      <c r="K44" s="260"/>
      <c r="L44" s="256"/>
      <c r="M44" s="259"/>
      <c r="N44" s="260"/>
      <c r="O44" s="256"/>
      <c r="P44" s="259"/>
      <c r="Q44" s="260"/>
      <c r="R44" s="256"/>
      <c r="S44" s="259"/>
      <c r="T44" s="260"/>
      <c r="U44" s="256"/>
      <c r="V44" s="261"/>
      <c r="W44" s="262"/>
      <c r="X44" s="107"/>
      <c r="Y44" s="106"/>
      <c r="Z44" s="157"/>
      <c r="AA44" s="7"/>
    </row>
    <row r="45" spans="2:26" ht="10.5">
      <c r="B45" s="50" t="s">
        <v>46</v>
      </c>
      <c r="C45" s="49"/>
      <c r="D45" s="235"/>
      <c r="E45" s="236"/>
      <c r="F45" s="237"/>
      <c r="G45" s="238"/>
      <c r="H45" s="239"/>
      <c r="I45" s="237"/>
      <c r="J45" s="240"/>
      <c r="K45" s="241"/>
      <c r="L45" s="237"/>
      <c r="M45" s="240"/>
      <c r="N45" s="241"/>
      <c r="O45" s="237"/>
      <c r="P45" s="240"/>
      <c r="Q45" s="241"/>
      <c r="R45" s="237"/>
      <c r="S45" s="240"/>
      <c r="T45" s="241"/>
      <c r="U45" s="237"/>
      <c r="V45" s="242"/>
      <c r="W45" s="243"/>
      <c r="X45" s="99">
        <v>6</v>
      </c>
      <c r="Y45" s="98">
        <v>-8</v>
      </c>
      <c r="Z45" s="157" t="s">
        <v>15</v>
      </c>
    </row>
    <row r="46" spans="2:26" ht="10.5">
      <c r="B46" s="50" t="s">
        <v>47</v>
      </c>
      <c r="C46" s="49"/>
      <c r="D46" s="235"/>
      <c r="E46" s="236"/>
      <c r="F46" s="237"/>
      <c r="G46" s="238"/>
      <c r="H46" s="239"/>
      <c r="I46" s="237"/>
      <c r="J46" s="240"/>
      <c r="K46" s="241"/>
      <c r="L46" s="237"/>
      <c r="M46" s="240"/>
      <c r="N46" s="241"/>
      <c r="O46" s="237"/>
      <c r="P46" s="240"/>
      <c r="Q46" s="241"/>
      <c r="R46" s="237"/>
      <c r="S46" s="240"/>
      <c r="T46" s="241"/>
      <c r="U46" s="237"/>
      <c r="V46" s="242"/>
      <c r="W46" s="243"/>
      <c r="X46" s="99">
        <v>520</v>
      </c>
      <c r="Y46" s="98">
        <v>-359</v>
      </c>
      <c r="Z46" s="157" t="s">
        <v>15</v>
      </c>
    </row>
    <row r="47" spans="2:26" ht="11.25" thickBot="1">
      <c r="B47" s="108" t="s">
        <v>48</v>
      </c>
      <c r="C47" s="109"/>
      <c r="D47" s="263"/>
      <c r="E47" s="264"/>
      <c r="F47" s="265"/>
      <c r="G47" s="266"/>
      <c r="H47" s="267"/>
      <c r="I47" s="265"/>
      <c r="J47" s="268"/>
      <c r="K47" s="269"/>
      <c r="L47" s="265"/>
      <c r="M47" s="268"/>
      <c r="N47" s="269"/>
      <c r="O47" s="265"/>
      <c r="P47" s="268"/>
      <c r="Q47" s="269"/>
      <c r="R47" s="265"/>
      <c r="S47" s="268"/>
      <c r="T47" s="269"/>
      <c r="U47" s="265"/>
      <c r="V47" s="270"/>
      <c r="W47" s="271"/>
      <c r="X47" s="111">
        <v>0</v>
      </c>
      <c r="Y47" s="110">
        <v>0</v>
      </c>
      <c r="Z47" s="489" t="s">
        <v>13</v>
      </c>
    </row>
    <row r="48" spans="2:26" s="7" customFormat="1" ht="11.25" thickTop="1">
      <c r="B48" s="104" t="s">
        <v>49</v>
      </c>
      <c r="C48" s="105"/>
      <c r="D48" s="254"/>
      <c r="E48" s="255"/>
      <c r="F48" s="256"/>
      <c r="G48" s="257"/>
      <c r="H48" s="258"/>
      <c r="I48" s="256"/>
      <c r="J48" s="259"/>
      <c r="K48" s="260"/>
      <c r="L48" s="256"/>
      <c r="M48" s="259"/>
      <c r="N48" s="260"/>
      <c r="O48" s="256"/>
      <c r="P48" s="259"/>
      <c r="Q48" s="260"/>
      <c r="R48" s="256"/>
      <c r="S48" s="259"/>
      <c r="T48" s="260"/>
      <c r="U48" s="256"/>
      <c r="V48" s="261"/>
      <c r="W48" s="262"/>
      <c r="X48" s="492">
        <v>-1967</v>
      </c>
      <c r="Y48" s="73">
        <v>1154</v>
      </c>
      <c r="Z48" s="178" t="s">
        <v>15</v>
      </c>
    </row>
    <row r="49" spans="1:27" ht="10.5">
      <c r="A49" s="7"/>
      <c r="B49" s="104"/>
      <c r="C49" s="105"/>
      <c r="D49" s="254"/>
      <c r="E49" s="255"/>
      <c r="F49" s="256"/>
      <c r="G49" s="257"/>
      <c r="H49" s="258"/>
      <c r="I49" s="256"/>
      <c r="J49" s="259"/>
      <c r="K49" s="260"/>
      <c r="L49" s="256"/>
      <c r="M49" s="259"/>
      <c r="N49" s="260"/>
      <c r="O49" s="256"/>
      <c r="P49" s="259"/>
      <c r="Q49" s="260"/>
      <c r="R49" s="256"/>
      <c r="S49" s="259"/>
      <c r="T49" s="260"/>
      <c r="U49" s="256"/>
      <c r="V49" s="261"/>
      <c r="W49" s="262"/>
      <c r="X49" s="107"/>
      <c r="Y49" s="106"/>
      <c r="Z49" s="157"/>
      <c r="AA49" s="7"/>
    </row>
    <row r="50" spans="1:27" ht="10.5">
      <c r="A50" s="7"/>
      <c r="B50" s="50" t="s">
        <v>50</v>
      </c>
      <c r="C50" s="49"/>
      <c r="D50" s="254"/>
      <c r="E50" s="255"/>
      <c r="F50" s="256"/>
      <c r="G50" s="257"/>
      <c r="H50" s="258"/>
      <c r="I50" s="256"/>
      <c r="J50" s="259"/>
      <c r="K50" s="260"/>
      <c r="L50" s="256"/>
      <c r="M50" s="259"/>
      <c r="N50" s="260"/>
      <c r="O50" s="256"/>
      <c r="P50" s="259"/>
      <c r="Q50" s="260"/>
      <c r="R50" s="256"/>
      <c r="S50" s="259"/>
      <c r="T50" s="260"/>
      <c r="U50" s="256"/>
      <c r="V50" s="261"/>
      <c r="W50" s="262"/>
      <c r="X50" s="272"/>
      <c r="Y50" s="273"/>
      <c r="Z50" s="198"/>
      <c r="AA50" s="7"/>
    </row>
    <row r="51" spans="2:26" ht="11.25" thickBot="1">
      <c r="B51" s="114" t="s">
        <v>51</v>
      </c>
      <c r="C51" s="115"/>
      <c r="D51" s="274"/>
      <c r="E51" s="275"/>
      <c r="F51" s="276"/>
      <c r="G51" s="277"/>
      <c r="H51" s="278"/>
      <c r="I51" s="276"/>
      <c r="J51" s="279"/>
      <c r="K51" s="280"/>
      <c r="L51" s="276"/>
      <c r="M51" s="279"/>
      <c r="N51" s="280"/>
      <c r="O51" s="276"/>
      <c r="P51" s="279"/>
      <c r="Q51" s="280"/>
      <c r="R51" s="276"/>
      <c r="S51" s="279"/>
      <c r="T51" s="280"/>
      <c r="U51" s="276"/>
      <c r="V51" s="281"/>
      <c r="W51" s="282"/>
      <c r="X51" s="116">
        <v>-3.8</v>
      </c>
      <c r="Y51" s="117">
        <v>2.43</v>
      </c>
      <c r="Z51" s="283" t="s">
        <v>15</v>
      </c>
    </row>
    <row r="52" spans="3:25" ht="10.5">
      <c r="C52" s="119"/>
      <c r="G52" s="284"/>
      <c r="H52" s="284"/>
      <c r="I52" s="285"/>
      <c r="J52" s="119"/>
      <c r="K52" s="286"/>
      <c r="X52" s="49"/>
      <c r="Y52" s="126"/>
    </row>
    <row r="53" spans="3:25" ht="11.25" thickBot="1">
      <c r="C53" s="128"/>
      <c r="G53" s="287"/>
      <c r="H53" s="287"/>
      <c r="I53" s="288"/>
      <c r="J53" s="128"/>
      <c r="K53" s="289"/>
      <c r="X53" s="49"/>
      <c r="Y53" s="126"/>
    </row>
    <row r="54" spans="2:26" ht="10.5">
      <c r="B54" s="52" t="s">
        <v>52</v>
      </c>
      <c r="C54" s="119"/>
      <c r="D54" s="290"/>
      <c r="E54" s="291"/>
      <c r="F54" s="292"/>
      <c r="G54" s="293"/>
      <c r="H54" s="284"/>
      <c r="I54" s="292"/>
      <c r="J54" s="119"/>
      <c r="K54" s="286"/>
      <c r="L54" s="285"/>
      <c r="M54" s="294"/>
      <c r="N54" s="286"/>
      <c r="O54" s="285"/>
      <c r="P54" s="294"/>
      <c r="Q54" s="286"/>
      <c r="R54" s="285"/>
      <c r="S54" s="294"/>
      <c r="T54" s="286"/>
      <c r="U54" s="295"/>
      <c r="V54" s="296"/>
      <c r="W54" s="286"/>
      <c r="X54" s="137"/>
      <c r="Y54" s="125"/>
      <c r="Z54" s="297"/>
    </row>
    <row r="55" spans="2:26" ht="10.5">
      <c r="B55" s="139" t="s">
        <v>53</v>
      </c>
      <c r="C55" s="140"/>
      <c r="D55" s="298">
        <v>-792</v>
      </c>
      <c r="E55" s="299">
        <v>1574</v>
      </c>
      <c r="F55" s="221" t="s">
        <v>15</v>
      </c>
      <c r="G55" s="298">
        <v>-61</v>
      </c>
      <c r="H55" s="299">
        <v>177</v>
      </c>
      <c r="I55" s="221" t="s">
        <v>15</v>
      </c>
      <c r="J55" s="298">
        <v>208</v>
      </c>
      <c r="K55" s="299">
        <v>-8</v>
      </c>
      <c r="L55" s="302" t="s">
        <v>15</v>
      </c>
      <c r="M55" s="298">
        <v>-39</v>
      </c>
      <c r="N55" s="299">
        <v>165</v>
      </c>
      <c r="O55" s="302" t="s">
        <v>15</v>
      </c>
      <c r="P55" s="298">
        <v>-44</v>
      </c>
      <c r="Q55" s="299">
        <v>90</v>
      </c>
      <c r="R55" s="302" t="s">
        <v>15</v>
      </c>
      <c r="S55" s="298">
        <v>74</v>
      </c>
      <c r="T55" s="299">
        <v>-10</v>
      </c>
      <c r="U55" s="166" t="s">
        <v>15</v>
      </c>
      <c r="V55" s="303"/>
      <c r="W55" s="304"/>
      <c r="X55" s="305">
        <v>-649</v>
      </c>
      <c r="Y55" s="299">
        <v>1979</v>
      </c>
      <c r="Z55" s="170" t="s">
        <v>15</v>
      </c>
    </row>
    <row r="56" spans="2:26" ht="10.5">
      <c r="B56" s="16" t="s">
        <v>54</v>
      </c>
      <c r="D56" s="306"/>
      <c r="E56" s="307"/>
      <c r="F56" s="308"/>
      <c r="G56" s="309"/>
      <c r="H56" s="310"/>
      <c r="I56" s="308"/>
      <c r="J56" s="311"/>
      <c r="K56" s="312"/>
      <c r="L56" s="313"/>
      <c r="M56" s="314"/>
      <c r="N56" s="312"/>
      <c r="O56" s="313"/>
      <c r="P56" s="314"/>
      <c r="Q56" s="312"/>
      <c r="R56" s="313"/>
      <c r="S56" s="314"/>
      <c r="T56" s="312"/>
      <c r="U56" s="313"/>
      <c r="V56" s="314"/>
      <c r="W56" s="312"/>
      <c r="X56" s="315"/>
      <c r="Y56" s="316"/>
      <c r="Z56" s="157"/>
    </row>
    <row r="57" spans="2:26" ht="10.5">
      <c r="B57" s="16" t="s">
        <v>55</v>
      </c>
      <c r="D57" s="306"/>
      <c r="E57" s="307"/>
      <c r="F57" s="308"/>
      <c r="G57" s="309"/>
      <c r="H57" s="310"/>
      <c r="I57" s="308"/>
      <c r="J57" s="311"/>
      <c r="K57" s="312"/>
      <c r="L57" s="313"/>
      <c r="M57" s="314"/>
      <c r="N57" s="312"/>
      <c r="O57" s="313"/>
      <c r="P57" s="314"/>
      <c r="Q57" s="312"/>
      <c r="R57" s="313"/>
      <c r="S57" s="314"/>
      <c r="T57" s="312"/>
      <c r="U57" s="313"/>
      <c r="V57" s="314"/>
      <c r="W57" s="312"/>
      <c r="X57" s="315"/>
      <c r="Y57" s="316"/>
      <c r="Z57" s="157"/>
    </row>
    <row r="58" spans="2:26" ht="10.5">
      <c r="B58" s="16" t="s">
        <v>56</v>
      </c>
      <c r="D58" s="306"/>
      <c r="E58" s="307"/>
      <c r="F58" s="308"/>
      <c r="G58" s="309"/>
      <c r="H58" s="310"/>
      <c r="I58" s="308"/>
      <c r="J58" s="311"/>
      <c r="K58" s="312"/>
      <c r="L58" s="313"/>
      <c r="M58" s="314"/>
      <c r="N58" s="312"/>
      <c r="O58" s="313"/>
      <c r="P58" s="314"/>
      <c r="Q58" s="312"/>
      <c r="R58" s="313"/>
      <c r="S58" s="314"/>
      <c r="T58" s="312"/>
      <c r="U58" s="313"/>
      <c r="V58" s="314"/>
      <c r="W58" s="312"/>
      <c r="X58" s="148"/>
      <c r="Y58" s="149"/>
      <c r="Z58" s="317"/>
    </row>
    <row r="59" spans="2:26" ht="10.5">
      <c r="B59" s="16" t="s">
        <v>57</v>
      </c>
      <c r="D59" s="306"/>
      <c r="E59" s="307"/>
      <c r="F59" s="308"/>
      <c r="G59" s="309"/>
      <c r="H59" s="310"/>
      <c r="I59" s="308"/>
      <c r="J59" s="311"/>
      <c r="K59" s="312"/>
      <c r="L59" s="313"/>
      <c r="M59" s="314"/>
      <c r="N59" s="312"/>
      <c r="O59" s="313"/>
      <c r="P59" s="314"/>
      <c r="Q59" s="312"/>
      <c r="R59" s="313"/>
      <c r="S59" s="314"/>
      <c r="T59" s="312"/>
      <c r="U59" s="313"/>
      <c r="V59" s="314"/>
      <c r="W59" s="312"/>
      <c r="X59" s="315"/>
      <c r="Y59" s="316"/>
      <c r="Z59" s="157"/>
    </row>
    <row r="60" spans="2:26" ht="11.25" thickBot="1">
      <c r="B60" s="150" t="s">
        <v>58</v>
      </c>
      <c r="C60" s="128"/>
      <c r="D60" s="318"/>
      <c r="E60" s="319"/>
      <c r="F60" s="320"/>
      <c r="G60" s="321"/>
      <c r="H60" s="322"/>
      <c r="I60" s="320"/>
      <c r="J60" s="323"/>
      <c r="K60" s="324"/>
      <c r="L60" s="325"/>
      <c r="M60" s="326"/>
      <c r="N60" s="324"/>
      <c r="O60" s="325"/>
      <c r="P60" s="326"/>
      <c r="Q60" s="324"/>
      <c r="R60" s="325"/>
      <c r="S60" s="326"/>
      <c r="T60" s="324"/>
      <c r="U60" s="325"/>
      <c r="V60" s="326"/>
      <c r="W60" s="324"/>
      <c r="X60" s="327"/>
      <c r="Y60" s="328"/>
      <c r="Z60" s="283"/>
    </row>
    <row r="62" ht="10.5">
      <c r="B62" s="1" t="s">
        <v>59</v>
      </c>
    </row>
    <row r="63" ht="10.5">
      <c r="B63" s="1" t="s">
        <v>60</v>
      </c>
    </row>
    <row r="64" ht="10.5">
      <c r="B64" s="1" t="s">
        <v>61</v>
      </c>
    </row>
  </sheetData>
  <sheetProtection/>
  <mergeCells count="10">
    <mergeCell ref="P4:R5"/>
    <mergeCell ref="S4:U5"/>
    <mergeCell ref="V4:W5"/>
    <mergeCell ref="X4:Z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4"/>
  <sheetViews>
    <sheetView showGridLines="0" zoomScale="90" zoomScaleNormal="90" workbookViewId="0" topLeftCell="A1">
      <selection activeCell="X59" sqref="X59:Y60"/>
    </sheetView>
  </sheetViews>
  <sheetFormatPr defaultColWidth="9.140625" defaultRowHeight="12.75"/>
  <cols>
    <col min="1" max="1" width="2.421875" style="1" customWidth="1"/>
    <col min="2" max="2" width="2.8515625" style="1" customWidth="1"/>
    <col min="3" max="3" width="21.7109375" style="1" customWidth="1"/>
    <col min="4" max="5" width="8.28125" style="2" customWidth="1"/>
    <col min="6" max="9" width="8.28125" style="3" customWidth="1"/>
    <col min="10" max="10" width="8.28125" style="1" customWidth="1"/>
    <col min="11" max="11" width="8.28125" style="4" customWidth="1"/>
    <col min="12" max="12" width="8.28125" style="3" customWidth="1"/>
    <col min="13" max="13" width="8.28125" style="1" customWidth="1"/>
    <col min="14" max="14" width="8.28125" style="4" customWidth="1"/>
    <col min="15" max="15" width="8.28125" style="3" customWidth="1"/>
    <col min="16" max="16" width="8.28125" style="1" customWidth="1"/>
    <col min="17" max="17" width="8.28125" style="4" customWidth="1"/>
    <col min="18" max="18" width="8.28125" style="3" customWidth="1"/>
    <col min="19" max="19" width="8.28125" style="1" customWidth="1"/>
    <col min="20" max="20" width="8.28125" style="4" customWidth="1"/>
    <col min="21" max="21" width="8.28125" style="3" customWidth="1"/>
    <col min="22" max="22" width="8.28125" style="1" customWidth="1"/>
    <col min="23" max="23" width="8.28125" style="4" customWidth="1"/>
    <col min="24" max="24" width="8.28125" style="1" customWidth="1"/>
    <col min="25" max="25" width="8.28125" style="4" customWidth="1"/>
    <col min="26" max="26" width="14.7109375" style="5" customWidth="1"/>
    <col min="27" max="27" width="5.28125" style="1" customWidth="1"/>
    <col min="28" max="16384" width="9.140625" style="1" customWidth="1"/>
  </cols>
  <sheetData>
    <row r="1" spans="2:3" ht="11.25">
      <c r="B1" s="532"/>
      <c r="C1" s="532"/>
    </row>
    <row r="2" spans="2:4" ht="23.25" customHeight="1">
      <c r="B2" s="532"/>
      <c r="C2" s="532"/>
      <c r="D2" s="6" t="s">
        <v>65</v>
      </c>
    </row>
    <row r="3" ht="12" thickBot="1"/>
    <row r="4" spans="1:27" ht="13.5" customHeight="1">
      <c r="A4" s="7"/>
      <c r="B4" s="533" t="s">
        <v>1</v>
      </c>
      <c r="C4" s="534"/>
      <c r="D4" s="539" t="s">
        <v>2</v>
      </c>
      <c r="E4" s="519"/>
      <c r="F4" s="519"/>
      <c r="G4" s="518" t="s">
        <v>3</v>
      </c>
      <c r="H4" s="519"/>
      <c r="I4" s="520"/>
      <c r="J4" s="519" t="s">
        <v>4</v>
      </c>
      <c r="K4" s="519"/>
      <c r="L4" s="520"/>
      <c r="M4" s="518" t="s">
        <v>5</v>
      </c>
      <c r="N4" s="519"/>
      <c r="O4" s="520"/>
      <c r="P4" s="518" t="s">
        <v>6</v>
      </c>
      <c r="Q4" s="519"/>
      <c r="R4" s="520"/>
      <c r="S4" s="518" t="s">
        <v>7</v>
      </c>
      <c r="T4" s="519"/>
      <c r="U4" s="520"/>
      <c r="V4" s="518" t="s">
        <v>8</v>
      </c>
      <c r="W4" s="524"/>
      <c r="X4" s="526" t="s">
        <v>9</v>
      </c>
      <c r="Y4" s="527"/>
      <c r="Z4" s="528"/>
      <c r="AA4" s="7"/>
    </row>
    <row r="5" spans="1:27" ht="11.25" customHeight="1">
      <c r="A5" s="8"/>
      <c r="B5" s="535"/>
      <c r="C5" s="536"/>
      <c r="D5" s="540"/>
      <c r="E5" s="522"/>
      <c r="F5" s="522"/>
      <c r="G5" s="521"/>
      <c r="H5" s="522"/>
      <c r="I5" s="523"/>
      <c r="J5" s="522"/>
      <c r="K5" s="522"/>
      <c r="L5" s="523"/>
      <c r="M5" s="521"/>
      <c r="N5" s="522"/>
      <c r="O5" s="523"/>
      <c r="P5" s="521"/>
      <c r="Q5" s="522"/>
      <c r="R5" s="523"/>
      <c r="S5" s="521"/>
      <c r="T5" s="522"/>
      <c r="U5" s="523"/>
      <c r="V5" s="521"/>
      <c r="W5" s="525"/>
      <c r="X5" s="529"/>
      <c r="Y5" s="530"/>
      <c r="Z5" s="531"/>
      <c r="AA5" s="8"/>
    </row>
    <row r="6" spans="1:27" ht="11.25" customHeight="1">
      <c r="A6" s="9"/>
      <c r="B6" s="537"/>
      <c r="C6" s="538"/>
      <c r="D6" s="10">
        <v>2020</v>
      </c>
      <c r="E6" s="11">
        <v>2019</v>
      </c>
      <c r="F6" s="12" t="s">
        <v>10</v>
      </c>
      <c r="G6" s="10">
        <v>2020</v>
      </c>
      <c r="H6" s="11">
        <v>2019</v>
      </c>
      <c r="I6" s="12" t="s">
        <v>10</v>
      </c>
      <c r="J6" s="10">
        <v>2020</v>
      </c>
      <c r="K6" s="11">
        <v>2019</v>
      </c>
      <c r="L6" s="12" t="s">
        <v>10</v>
      </c>
      <c r="M6" s="10">
        <v>2020</v>
      </c>
      <c r="N6" s="11">
        <v>2019</v>
      </c>
      <c r="O6" s="12" t="s">
        <v>10</v>
      </c>
      <c r="P6" s="10">
        <v>2020</v>
      </c>
      <c r="Q6" s="11">
        <v>2019</v>
      </c>
      <c r="R6" s="12" t="s">
        <v>10</v>
      </c>
      <c r="S6" s="10">
        <v>2020</v>
      </c>
      <c r="T6" s="11">
        <v>2019</v>
      </c>
      <c r="U6" s="12" t="s">
        <v>10</v>
      </c>
      <c r="V6" s="13">
        <v>2020</v>
      </c>
      <c r="W6" s="14">
        <v>2019</v>
      </c>
      <c r="X6" s="10">
        <v>2020</v>
      </c>
      <c r="Y6" s="11">
        <v>2019</v>
      </c>
      <c r="Z6" s="15" t="s">
        <v>10</v>
      </c>
      <c r="AA6" s="9"/>
    </row>
    <row r="7" spans="2:26" ht="10.5">
      <c r="B7" s="16" t="s">
        <v>11</v>
      </c>
      <c r="D7" s="151">
        <v>5320</v>
      </c>
      <c r="E7" s="152">
        <v>18359</v>
      </c>
      <c r="F7" s="155">
        <v>-0.7102238684024185</v>
      </c>
      <c r="G7" s="154">
        <v>545</v>
      </c>
      <c r="H7" s="152">
        <v>1793</v>
      </c>
      <c r="I7" s="155">
        <v>-0.6960401561628555</v>
      </c>
      <c r="J7" s="154">
        <v>1888</v>
      </c>
      <c r="K7" s="152">
        <v>1804</v>
      </c>
      <c r="L7" s="155">
        <v>0.04656319290465632</v>
      </c>
      <c r="M7" s="154">
        <v>2152</v>
      </c>
      <c r="N7" s="152">
        <v>3204</v>
      </c>
      <c r="O7" s="155">
        <v>-0.3283395755305868</v>
      </c>
      <c r="P7" s="154">
        <v>852</v>
      </c>
      <c r="Q7" s="152">
        <v>1953</v>
      </c>
      <c r="R7" s="155">
        <v>-0.5637480798771122</v>
      </c>
      <c r="S7" s="154">
        <v>238</v>
      </c>
      <c r="T7" s="152">
        <v>411</v>
      </c>
      <c r="U7" s="155">
        <v>-0.4209245742092457</v>
      </c>
      <c r="V7" s="154">
        <v>0</v>
      </c>
      <c r="W7" s="156">
        <v>0</v>
      </c>
      <c r="X7" s="154">
        <v>10995</v>
      </c>
      <c r="Y7" s="152">
        <v>27524</v>
      </c>
      <c r="Z7" s="157">
        <v>-0.600530446156082</v>
      </c>
    </row>
    <row r="8" spans="1:27" ht="10.5">
      <c r="A8" s="23"/>
      <c r="B8" s="24"/>
      <c r="C8" s="25" t="s">
        <v>12</v>
      </c>
      <c r="D8" s="158">
        <v>4798</v>
      </c>
      <c r="E8" s="159">
        <v>17563</v>
      </c>
      <c r="F8" s="162">
        <v>-0.7268120480555714</v>
      </c>
      <c r="G8" s="161">
        <v>537</v>
      </c>
      <c r="H8" s="159">
        <v>1785</v>
      </c>
      <c r="I8" s="162">
        <v>-0.6991596638655462</v>
      </c>
      <c r="J8" s="161">
        <v>1775</v>
      </c>
      <c r="K8" s="159">
        <v>1715</v>
      </c>
      <c r="L8" s="162">
        <v>0.03498542274052478</v>
      </c>
      <c r="M8" s="161">
        <v>0</v>
      </c>
      <c r="N8" s="159">
        <v>0</v>
      </c>
      <c r="O8" s="456" t="s">
        <v>13</v>
      </c>
      <c r="P8" s="161">
        <v>0</v>
      </c>
      <c r="Q8" s="159">
        <v>0</v>
      </c>
      <c r="R8" s="456" t="s">
        <v>13</v>
      </c>
      <c r="S8" s="161">
        <v>0</v>
      </c>
      <c r="T8" s="159">
        <v>0</v>
      </c>
      <c r="U8" s="456" t="s">
        <v>13</v>
      </c>
      <c r="V8" s="161">
        <v>294</v>
      </c>
      <c r="W8" s="163">
        <v>342</v>
      </c>
      <c r="X8" s="161">
        <v>7404</v>
      </c>
      <c r="Y8" s="159">
        <v>21405</v>
      </c>
      <c r="Z8" s="157">
        <v>-0.6540995094604064</v>
      </c>
      <c r="AA8" s="23"/>
    </row>
    <row r="9" spans="2:26" ht="10.5">
      <c r="B9" s="16" t="s">
        <v>14</v>
      </c>
      <c r="C9" s="31"/>
      <c r="D9" s="164">
        <v>347</v>
      </c>
      <c r="E9" s="165">
        <v>728</v>
      </c>
      <c r="F9" s="168">
        <v>-0.5233516483516484</v>
      </c>
      <c r="G9" s="167">
        <v>8</v>
      </c>
      <c r="H9" s="165">
        <v>-8</v>
      </c>
      <c r="I9" s="168" t="s">
        <v>15</v>
      </c>
      <c r="J9" s="167">
        <v>19</v>
      </c>
      <c r="K9" s="165">
        <v>32</v>
      </c>
      <c r="L9" s="168">
        <v>-0.40625</v>
      </c>
      <c r="M9" s="167">
        <v>821</v>
      </c>
      <c r="N9" s="165">
        <v>1688</v>
      </c>
      <c r="O9" s="168">
        <v>-0.5136255924170616</v>
      </c>
      <c r="P9" s="167">
        <v>208</v>
      </c>
      <c r="Q9" s="165">
        <v>555</v>
      </c>
      <c r="R9" s="168">
        <v>-0.6252252252252253</v>
      </c>
      <c r="S9" s="35">
        <v>123</v>
      </c>
      <c r="T9" s="165">
        <v>180</v>
      </c>
      <c r="U9" s="168">
        <v>-0.31666666666666665</v>
      </c>
      <c r="V9" s="167">
        <v>-1526</v>
      </c>
      <c r="W9" s="169">
        <v>-3175</v>
      </c>
      <c r="X9" s="167">
        <v>0</v>
      </c>
      <c r="Y9" s="165">
        <v>0</v>
      </c>
      <c r="Z9" s="455" t="s">
        <v>13</v>
      </c>
    </row>
    <row r="10" spans="2:26" s="7" customFormat="1" ht="10.5">
      <c r="B10" s="38" t="s">
        <v>16</v>
      </c>
      <c r="C10" s="39"/>
      <c r="D10" s="171">
        <v>5667</v>
      </c>
      <c r="E10" s="172">
        <v>19087</v>
      </c>
      <c r="F10" s="176">
        <v>-0.70309634829989</v>
      </c>
      <c r="G10" s="175">
        <v>553</v>
      </c>
      <c r="H10" s="172">
        <v>1785</v>
      </c>
      <c r="I10" s="176">
        <v>-0.6901960784313725</v>
      </c>
      <c r="J10" s="175">
        <v>1907</v>
      </c>
      <c r="K10" s="172">
        <v>1836</v>
      </c>
      <c r="L10" s="176">
        <v>0.03867102396514161</v>
      </c>
      <c r="M10" s="175">
        <v>2973</v>
      </c>
      <c r="N10" s="172">
        <v>4892</v>
      </c>
      <c r="O10" s="176">
        <v>-0.39227309893704004</v>
      </c>
      <c r="P10" s="175">
        <v>1060</v>
      </c>
      <c r="Q10" s="172">
        <v>2508</v>
      </c>
      <c r="R10" s="176">
        <v>-0.5773524720893142</v>
      </c>
      <c r="S10" s="43">
        <v>361</v>
      </c>
      <c r="T10" s="172">
        <v>591</v>
      </c>
      <c r="U10" s="176">
        <v>-0.38917089678510997</v>
      </c>
      <c r="V10" s="175">
        <v>-1526</v>
      </c>
      <c r="W10" s="177">
        <v>-3175</v>
      </c>
      <c r="X10" s="175">
        <v>10995</v>
      </c>
      <c r="Y10" s="172">
        <v>27524</v>
      </c>
      <c r="Z10" s="178">
        <v>-0.600530446156082</v>
      </c>
    </row>
    <row r="11" spans="2:26" ht="10.5">
      <c r="B11" s="16"/>
      <c r="C11" s="31"/>
      <c r="D11" s="179"/>
      <c r="E11" s="152"/>
      <c r="F11" s="162"/>
      <c r="G11" s="180"/>
      <c r="H11" s="152"/>
      <c r="I11" s="162"/>
      <c r="J11" s="180"/>
      <c r="K11" s="152"/>
      <c r="L11" s="162"/>
      <c r="M11" s="180"/>
      <c r="N11" s="152"/>
      <c r="O11" s="162"/>
      <c r="P11" s="180"/>
      <c r="Q11" s="152"/>
      <c r="R11" s="162"/>
      <c r="S11" s="180"/>
      <c r="T11" s="152"/>
      <c r="U11" s="162"/>
      <c r="V11" s="180"/>
      <c r="W11" s="181"/>
      <c r="X11" s="180"/>
      <c r="Y11" s="152"/>
      <c r="Z11" s="157"/>
    </row>
    <row r="12" spans="2:26" ht="20.25" customHeight="1">
      <c r="B12" s="16" t="s">
        <v>17</v>
      </c>
      <c r="C12" s="31"/>
      <c r="D12" s="179">
        <v>618</v>
      </c>
      <c r="E12" s="152">
        <v>713.6023219599992</v>
      </c>
      <c r="F12" s="162">
        <v>-0.13397142780787952</v>
      </c>
      <c r="G12" s="180">
        <v>101</v>
      </c>
      <c r="H12" s="152">
        <v>138</v>
      </c>
      <c r="I12" s="162">
        <v>-0.26811594202898553</v>
      </c>
      <c r="J12" s="180">
        <v>46</v>
      </c>
      <c r="K12" s="152">
        <v>58</v>
      </c>
      <c r="L12" s="162">
        <v>-0.20689655172413793</v>
      </c>
      <c r="M12" s="180">
        <v>286</v>
      </c>
      <c r="N12" s="152">
        <v>167</v>
      </c>
      <c r="O12" s="162">
        <v>0.7125748502994012</v>
      </c>
      <c r="P12" s="180">
        <v>81</v>
      </c>
      <c r="Q12" s="152">
        <v>61</v>
      </c>
      <c r="R12" s="162">
        <v>0.32786885245901637</v>
      </c>
      <c r="S12" s="47">
        <v>1340</v>
      </c>
      <c r="T12" s="18">
        <v>1373</v>
      </c>
      <c r="U12" s="162">
        <v>-0.02403495994173343</v>
      </c>
      <c r="V12" s="180">
        <v>-1121</v>
      </c>
      <c r="W12" s="181">
        <v>-804.6023219599992</v>
      </c>
      <c r="X12" s="180">
        <v>1351</v>
      </c>
      <c r="Y12" s="152">
        <v>1706</v>
      </c>
      <c r="Z12" s="157">
        <v>-0.20808909730363423</v>
      </c>
    </row>
    <row r="13" spans="2:26" s="49" customFormat="1" ht="20.25" customHeight="1" thickBot="1">
      <c r="B13" s="50"/>
      <c r="C13" s="51" t="s">
        <v>18</v>
      </c>
      <c r="D13" s="46">
        <v>123</v>
      </c>
      <c r="E13" s="18">
        <v>75</v>
      </c>
      <c r="F13" s="28">
        <v>0.64</v>
      </c>
      <c r="G13" s="47">
        <v>8</v>
      </c>
      <c r="H13" s="18">
        <v>15</v>
      </c>
      <c r="I13" s="28">
        <v>-0.4666666666666667</v>
      </c>
      <c r="J13" s="47">
        <v>4</v>
      </c>
      <c r="K13" s="18">
        <v>13</v>
      </c>
      <c r="L13" s="28">
        <v>-0.6923076923076923</v>
      </c>
      <c r="M13" s="47">
        <v>46</v>
      </c>
      <c r="N13" s="18">
        <v>15</v>
      </c>
      <c r="O13" s="28">
        <v>2.066666666666667</v>
      </c>
      <c r="P13" s="47">
        <v>6</v>
      </c>
      <c r="Q13" s="18">
        <v>9</v>
      </c>
      <c r="R13" s="28">
        <v>-0.3333333333333333</v>
      </c>
      <c r="S13" s="47">
        <v>19</v>
      </c>
      <c r="T13" s="18">
        <v>23</v>
      </c>
      <c r="U13" s="28">
        <v>-0.17391304347826086</v>
      </c>
      <c r="V13" s="47">
        <v>-15</v>
      </c>
      <c r="W13" s="48">
        <v>-15</v>
      </c>
      <c r="X13" s="47">
        <v>191</v>
      </c>
      <c r="Y13" s="18">
        <v>135</v>
      </c>
      <c r="Z13" s="22">
        <v>0.4148148148148148</v>
      </c>
    </row>
    <row r="14" spans="2:27" s="7" customFormat="1" ht="21.75" customHeight="1">
      <c r="B14" s="52" t="s">
        <v>19</v>
      </c>
      <c r="C14" s="53"/>
      <c r="D14" s="182">
        <v>6285</v>
      </c>
      <c r="E14" s="183">
        <v>19800.60232196</v>
      </c>
      <c r="F14" s="186">
        <v>-0.6825854134230263</v>
      </c>
      <c r="G14" s="185">
        <v>654</v>
      </c>
      <c r="H14" s="183">
        <v>1923</v>
      </c>
      <c r="I14" s="186">
        <v>-0.6599063962558502</v>
      </c>
      <c r="J14" s="185">
        <v>1953</v>
      </c>
      <c r="K14" s="183">
        <v>1894</v>
      </c>
      <c r="L14" s="186">
        <v>0.031151003167898626</v>
      </c>
      <c r="M14" s="185">
        <v>3259</v>
      </c>
      <c r="N14" s="183">
        <v>5059</v>
      </c>
      <c r="O14" s="186">
        <v>-0.35580154180668117</v>
      </c>
      <c r="P14" s="185">
        <v>1141</v>
      </c>
      <c r="Q14" s="183">
        <v>2569</v>
      </c>
      <c r="R14" s="186">
        <v>-0.555858310626703</v>
      </c>
      <c r="S14" s="57">
        <v>1701</v>
      </c>
      <c r="T14" s="55">
        <v>1964</v>
      </c>
      <c r="U14" s="186">
        <v>-0.13391038696537677</v>
      </c>
      <c r="V14" s="185">
        <v>-2647</v>
      </c>
      <c r="W14" s="187">
        <v>-3979.6023219599992</v>
      </c>
      <c r="X14" s="185">
        <v>12346</v>
      </c>
      <c r="Y14" s="340">
        <v>29230</v>
      </c>
      <c r="Z14" s="188">
        <v>-0.5776257269928156</v>
      </c>
      <c r="AA14" s="60"/>
    </row>
    <row r="15" spans="2:26" ht="12" customHeight="1">
      <c r="B15" s="16"/>
      <c r="C15" s="31" t="s">
        <v>20</v>
      </c>
      <c r="D15" s="179">
        <v>253.42254634000003</v>
      </c>
      <c r="E15" s="152">
        <v>323.8815832</v>
      </c>
      <c r="F15" s="162">
        <v>-0.21754567260000968</v>
      </c>
      <c r="G15" s="180">
        <v>60.28602635000001</v>
      </c>
      <c r="H15" s="152">
        <v>70.71401196999999</v>
      </c>
      <c r="I15" s="162">
        <v>-0.14746703417738471</v>
      </c>
      <c r="J15" s="180">
        <v>14.216713780000001</v>
      </c>
      <c r="K15" s="152">
        <v>25.17075354</v>
      </c>
      <c r="L15" s="162">
        <v>-0.4351891866325111</v>
      </c>
      <c r="M15" s="180">
        <v>15.346898320000005</v>
      </c>
      <c r="N15" s="152">
        <v>53.077112310000004</v>
      </c>
      <c r="O15" s="162">
        <v>-0.7108565697703081</v>
      </c>
      <c r="P15" s="180">
        <v>15.61269925</v>
      </c>
      <c r="Q15" s="152">
        <v>9.43747269</v>
      </c>
      <c r="R15" s="162">
        <v>0.6543305356044427</v>
      </c>
      <c r="S15" s="180">
        <v>414.98913863</v>
      </c>
      <c r="T15" s="152">
        <v>435.07217862</v>
      </c>
      <c r="U15" s="162">
        <v>-0.046160248751600526</v>
      </c>
      <c r="V15" s="180">
        <v>-271.24871319000005</v>
      </c>
      <c r="W15" s="181">
        <v>-319.63510285000007</v>
      </c>
      <c r="X15" s="180">
        <v>502.62530948</v>
      </c>
      <c r="Y15" s="152">
        <v>597.71800948</v>
      </c>
      <c r="Z15" s="157">
        <v>-0.159092914203352</v>
      </c>
    </row>
    <row r="16" spans="1:27" ht="16.5" customHeight="1">
      <c r="A16" s="7"/>
      <c r="B16" s="61"/>
      <c r="C16" s="62"/>
      <c r="D16" s="189"/>
      <c r="E16" s="152"/>
      <c r="F16" s="162"/>
      <c r="G16" s="191"/>
      <c r="H16" s="190"/>
      <c r="I16" s="162"/>
      <c r="J16" s="191"/>
      <c r="K16" s="190"/>
      <c r="L16" s="162"/>
      <c r="M16" s="191"/>
      <c r="N16" s="190"/>
      <c r="O16" s="162"/>
      <c r="P16" s="191"/>
      <c r="Q16" s="190"/>
      <c r="R16" s="162"/>
      <c r="S16" s="191"/>
      <c r="T16" s="190"/>
      <c r="U16" s="162"/>
      <c r="V16" s="191"/>
      <c r="W16" s="192"/>
      <c r="X16" s="191"/>
      <c r="Y16" s="190"/>
      <c r="Z16" s="157"/>
      <c r="AA16" s="60"/>
    </row>
    <row r="17" spans="2:26" ht="10.5">
      <c r="B17" s="16" t="s">
        <v>21</v>
      </c>
      <c r="D17" s="193">
        <v>-4179</v>
      </c>
      <c r="E17" s="152">
        <v>-10463</v>
      </c>
      <c r="F17" s="162">
        <v>-0.6005925642741088</v>
      </c>
      <c r="G17" s="180">
        <v>-564</v>
      </c>
      <c r="H17" s="152">
        <v>-1428</v>
      </c>
      <c r="I17" s="162">
        <v>-0.6050420168067226</v>
      </c>
      <c r="J17" s="180">
        <v>-969</v>
      </c>
      <c r="K17" s="152">
        <v>-1324</v>
      </c>
      <c r="L17" s="162">
        <v>-0.2681268882175227</v>
      </c>
      <c r="M17" s="180">
        <v>-1792</v>
      </c>
      <c r="N17" s="152">
        <v>-2903</v>
      </c>
      <c r="O17" s="162">
        <v>-0.38270754392008266</v>
      </c>
      <c r="P17" s="180">
        <v>-443</v>
      </c>
      <c r="Q17" s="152">
        <v>-1080</v>
      </c>
      <c r="R17" s="162">
        <v>-0.5898148148148148</v>
      </c>
      <c r="S17" s="47">
        <v>-159</v>
      </c>
      <c r="T17" s="18">
        <v>-214</v>
      </c>
      <c r="U17" s="162">
        <v>-0.2570093457943925</v>
      </c>
      <c r="V17" s="180">
        <v>1378</v>
      </c>
      <c r="W17" s="181">
        <v>2513</v>
      </c>
      <c r="X17" s="180">
        <v>-6728</v>
      </c>
      <c r="Y17" s="152">
        <v>-14899</v>
      </c>
      <c r="Z17" s="157">
        <v>-0.5484260688636822</v>
      </c>
    </row>
    <row r="18" spans="1:27" ht="10.5">
      <c r="A18" s="23"/>
      <c r="B18" s="24"/>
      <c r="C18" s="23" t="s">
        <v>22</v>
      </c>
      <c r="D18" s="193">
        <v>-1364</v>
      </c>
      <c r="E18" s="152">
        <v>-4427</v>
      </c>
      <c r="F18" s="162">
        <v>-0.6918906708832167</v>
      </c>
      <c r="G18" s="180">
        <v>-116</v>
      </c>
      <c r="H18" s="152">
        <v>-416</v>
      </c>
      <c r="I18" s="162">
        <v>-0.7211538461538461</v>
      </c>
      <c r="J18" s="180">
        <v>-130</v>
      </c>
      <c r="K18" s="152">
        <v>-257</v>
      </c>
      <c r="L18" s="160">
        <v>-0.49416342412451364</v>
      </c>
      <c r="M18" s="194"/>
      <c r="N18" s="195"/>
      <c r="O18" s="196"/>
      <c r="P18" s="194"/>
      <c r="Q18" s="195"/>
      <c r="R18" s="196"/>
      <c r="S18" s="194"/>
      <c r="T18" s="195"/>
      <c r="U18" s="196"/>
      <c r="V18" s="194"/>
      <c r="W18" s="197"/>
      <c r="X18" s="180">
        <v>-1610</v>
      </c>
      <c r="Y18" s="152">
        <v>-5095</v>
      </c>
      <c r="Z18" s="198">
        <v>-0.6840039254170756</v>
      </c>
      <c r="AA18" s="23"/>
    </row>
    <row r="19" spans="1:27" ht="10.5">
      <c r="A19" s="23"/>
      <c r="B19" s="24"/>
      <c r="C19" s="23" t="s">
        <v>23</v>
      </c>
      <c r="D19" s="193">
        <v>-1091</v>
      </c>
      <c r="E19" s="152">
        <v>-2740</v>
      </c>
      <c r="F19" s="162">
        <v>-0.6018248175182481</v>
      </c>
      <c r="G19" s="180">
        <v>-178</v>
      </c>
      <c r="H19" s="152">
        <v>-481</v>
      </c>
      <c r="I19" s="162">
        <v>-0.6299376299376299</v>
      </c>
      <c r="J19" s="180">
        <v>-179</v>
      </c>
      <c r="K19" s="152">
        <v>-219</v>
      </c>
      <c r="L19" s="160">
        <v>-0.182648401826484</v>
      </c>
      <c r="M19" s="194"/>
      <c r="N19" s="195"/>
      <c r="O19" s="196"/>
      <c r="P19" s="194"/>
      <c r="Q19" s="195"/>
      <c r="R19" s="196"/>
      <c r="S19" s="194"/>
      <c r="T19" s="195"/>
      <c r="U19" s="196"/>
      <c r="V19" s="194"/>
      <c r="W19" s="197"/>
      <c r="X19" s="180">
        <v>-1446</v>
      </c>
      <c r="Y19" s="152">
        <v>-3431</v>
      </c>
      <c r="Z19" s="198">
        <v>-0.5785485281259108</v>
      </c>
      <c r="AA19" s="23"/>
    </row>
    <row r="20" spans="1:27" ht="10.5">
      <c r="A20" s="23"/>
      <c r="B20" s="24"/>
      <c r="C20" s="23" t="s">
        <v>24</v>
      </c>
      <c r="D20" s="193">
        <v>-132.86169938999998</v>
      </c>
      <c r="E20" s="152">
        <v>-269.36568712</v>
      </c>
      <c r="F20" s="162">
        <v>-0.5067608617469853</v>
      </c>
      <c r="G20" s="180">
        <v>-93.57657002999998</v>
      </c>
      <c r="H20" s="152">
        <v>-281.12457132</v>
      </c>
      <c r="I20" s="162">
        <v>-0.6671348591458299</v>
      </c>
      <c r="J20" s="180">
        <v>-495.9867861000001</v>
      </c>
      <c r="K20" s="152">
        <v>-660.1944174</v>
      </c>
      <c r="L20" s="160">
        <v>-0.24872617364243702</v>
      </c>
      <c r="M20" s="194"/>
      <c r="N20" s="195"/>
      <c r="O20" s="196"/>
      <c r="P20" s="194"/>
      <c r="Q20" s="195"/>
      <c r="R20" s="196"/>
      <c r="S20" s="194"/>
      <c r="T20" s="195"/>
      <c r="U20" s="196"/>
      <c r="V20" s="194"/>
      <c r="W20" s="197"/>
      <c r="X20" s="180">
        <v>-395.21714037000004</v>
      </c>
      <c r="Y20" s="152">
        <v>-615.53805005</v>
      </c>
      <c r="Z20" s="198">
        <v>-0.3579322345094724</v>
      </c>
      <c r="AA20" s="23"/>
    </row>
    <row r="21" spans="1:27" ht="10.5">
      <c r="A21" s="23"/>
      <c r="B21" s="24"/>
      <c r="C21" s="23" t="s">
        <v>25</v>
      </c>
      <c r="D21" s="193">
        <v>-1591.13830061</v>
      </c>
      <c r="E21" s="152">
        <v>-3026.63431288</v>
      </c>
      <c r="F21" s="162">
        <v>-0.47428789337422494</v>
      </c>
      <c r="G21" s="180">
        <v>-176.42342997000003</v>
      </c>
      <c r="H21" s="152">
        <v>-249.87542868000003</v>
      </c>
      <c r="I21" s="162">
        <v>-0.2939544680244068</v>
      </c>
      <c r="J21" s="180">
        <v>-164.01321389999993</v>
      </c>
      <c r="K21" s="152">
        <v>-187.80558259999998</v>
      </c>
      <c r="L21" s="160">
        <v>-0.12668616326850368</v>
      </c>
      <c r="M21" s="194"/>
      <c r="N21" s="195"/>
      <c r="O21" s="196"/>
      <c r="P21" s="194"/>
      <c r="Q21" s="195"/>
      <c r="R21" s="196"/>
      <c r="S21" s="194"/>
      <c r="T21" s="195"/>
      <c r="U21" s="196"/>
      <c r="V21" s="194"/>
      <c r="W21" s="197"/>
      <c r="X21" s="180">
        <v>-3276.78285963</v>
      </c>
      <c r="Y21" s="152">
        <v>-5757.46194995</v>
      </c>
      <c r="Z21" s="198">
        <v>-0.4308633060686651</v>
      </c>
      <c r="AA21" s="23"/>
    </row>
    <row r="22" spans="2:26" ht="10.5">
      <c r="B22" s="16" t="s">
        <v>26</v>
      </c>
      <c r="D22" s="193">
        <v>-2608</v>
      </c>
      <c r="E22" s="152">
        <v>-3571</v>
      </c>
      <c r="F22" s="162">
        <v>-0.269672360683282</v>
      </c>
      <c r="G22" s="180">
        <v>-137</v>
      </c>
      <c r="H22" s="152">
        <v>-195</v>
      </c>
      <c r="I22" s="162">
        <v>-0.29743589743589743</v>
      </c>
      <c r="J22" s="180">
        <v>-274</v>
      </c>
      <c r="K22" s="152">
        <v>-305</v>
      </c>
      <c r="L22" s="162">
        <v>-0.10163934426229508</v>
      </c>
      <c r="M22" s="180">
        <v>-892</v>
      </c>
      <c r="N22" s="152">
        <v>-1066</v>
      </c>
      <c r="O22" s="162">
        <v>-0.16322701688555347</v>
      </c>
      <c r="P22" s="180">
        <v>-622</v>
      </c>
      <c r="Q22" s="152">
        <v>-965</v>
      </c>
      <c r="R22" s="162">
        <v>-0.35544041450777203</v>
      </c>
      <c r="S22" s="47">
        <v>-496</v>
      </c>
      <c r="T22" s="18">
        <v>-633</v>
      </c>
      <c r="U22" s="162">
        <v>-0.21642969984202212</v>
      </c>
      <c r="V22" s="180">
        <v>3</v>
      </c>
      <c r="W22" s="181">
        <v>5</v>
      </c>
      <c r="X22" s="180">
        <v>-5026</v>
      </c>
      <c r="Y22" s="152">
        <v>-6730</v>
      </c>
      <c r="Z22" s="157">
        <v>-0.25319465081723624</v>
      </c>
    </row>
    <row r="23" spans="2:26" ht="10.5">
      <c r="B23" s="16" t="s">
        <v>27</v>
      </c>
      <c r="D23" s="193">
        <v>-1398</v>
      </c>
      <c r="E23" s="152">
        <v>-1431</v>
      </c>
      <c r="F23" s="162">
        <v>-0.023060796645702306</v>
      </c>
      <c r="G23" s="180">
        <v>-151</v>
      </c>
      <c r="H23" s="152">
        <v>-176</v>
      </c>
      <c r="I23" s="162">
        <v>-0.14204545454545456</v>
      </c>
      <c r="J23" s="180">
        <v>-117</v>
      </c>
      <c r="K23" s="152">
        <v>-116</v>
      </c>
      <c r="L23" s="162">
        <v>0.008620689655172414</v>
      </c>
      <c r="M23" s="180">
        <v>-147</v>
      </c>
      <c r="N23" s="152">
        <v>-140</v>
      </c>
      <c r="O23" s="162">
        <v>0.05</v>
      </c>
      <c r="P23" s="180">
        <v>-91</v>
      </c>
      <c r="Q23" s="152">
        <v>-87</v>
      </c>
      <c r="R23" s="162">
        <v>0.04597701149425287</v>
      </c>
      <c r="S23" s="47">
        <v>-87</v>
      </c>
      <c r="T23" s="152">
        <v>-76</v>
      </c>
      <c r="U23" s="162">
        <v>0.14473684210526316</v>
      </c>
      <c r="V23" s="180">
        <v>57</v>
      </c>
      <c r="W23" s="181">
        <v>26</v>
      </c>
      <c r="X23" s="180">
        <v>-1934</v>
      </c>
      <c r="Y23" s="152">
        <v>-2000</v>
      </c>
      <c r="Z23" s="157">
        <v>-0.033</v>
      </c>
    </row>
    <row r="24" spans="2:26" ht="10.5">
      <c r="B24" s="16" t="s">
        <v>28</v>
      </c>
      <c r="D24" s="193">
        <v>-1714</v>
      </c>
      <c r="E24" s="152">
        <v>-2803.6023219599992</v>
      </c>
      <c r="F24" s="162">
        <v>-0.3886436793925388</v>
      </c>
      <c r="G24" s="180">
        <v>-182</v>
      </c>
      <c r="H24" s="152">
        <v>-231</v>
      </c>
      <c r="I24" s="162">
        <v>-0.21212121212121213</v>
      </c>
      <c r="J24" s="180">
        <v>-167</v>
      </c>
      <c r="K24" s="152">
        <v>-213</v>
      </c>
      <c r="L24" s="162">
        <v>-0.215962441314554</v>
      </c>
      <c r="M24" s="180">
        <v>-597</v>
      </c>
      <c r="N24" s="152">
        <v>-647</v>
      </c>
      <c r="O24" s="162">
        <v>-0.07727975270479134</v>
      </c>
      <c r="P24" s="180">
        <v>-235</v>
      </c>
      <c r="Q24" s="152">
        <v>-367</v>
      </c>
      <c r="R24" s="162">
        <v>-0.35967302452316074</v>
      </c>
      <c r="S24" s="47">
        <v>-1034</v>
      </c>
      <c r="T24" s="152">
        <v>-1221</v>
      </c>
      <c r="U24" s="162">
        <v>-0.15315315315315314</v>
      </c>
      <c r="V24" s="180">
        <v>1272</v>
      </c>
      <c r="W24" s="181">
        <v>1407.6023219599992</v>
      </c>
      <c r="X24" s="180">
        <v>-2657</v>
      </c>
      <c r="Y24" s="152">
        <v>-4075</v>
      </c>
      <c r="Z24" s="157">
        <v>-0.34797546012269936</v>
      </c>
    </row>
    <row r="25" spans="2:26" s="49" customFormat="1" ht="10.5">
      <c r="B25" s="50"/>
      <c r="C25" s="49" t="s">
        <v>29</v>
      </c>
      <c r="D25" s="67">
        <v>-191.44666221</v>
      </c>
      <c r="E25" s="18">
        <v>-246.65222369999998</v>
      </c>
      <c r="F25" s="28">
        <v>-0.2238194355674888</v>
      </c>
      <c r="G25" s="47">
        <v>-36.08135184</v>
      </c>
      <c r="H25" s="18">
        <v>-38.64428668</v>
      </c>
      <c r="I25" s="28">
        <v>-0.06632118380713754</v>
      </c>
      <c r="J25" s="47">
        <v>-30.70563294</v>
      </c>
      <c r="K25" s="18">
        <v>-34.648950920000004</v>
      </c>
      <c r="L25" s="28">
        <v>-0.11380771640401524</v>
      </c>
      <c r="M25" s="47">
        <v>-57.65354746</v>
      </c>
      <c r="N25" s="18">
        <v>-63.25395083</v>
      </c>
      <c r="O25" s="28">
        <v>-0.0885383963612254</v>
      </c>
      <c r="P25" s="47">
        <v>-14.55511442</v>
      </c>
      <c r="Q25" s="18">
        <v>-10.008931789999998</v>
      </c>
      <c r="R25" s="28">
        <v>0.45421256987105546</v>
      </c>
      <c r="S25" s="47">
        <v>-394.89101262</v>
      </c>
      <c r="T25" s="18">
        <v>-442.62256348</v>
      </c>
      <c r="U25" s="28">
        <v>-0.10783804260841016</v>
      </c>
      <c r="V25" s="47">
        <v>271.21196626000005</v>
      </c>
      <c r="W25" s="48">
        <v>328.22634453</v>
      </c>
      <c r="X25" s="47">
        <v>-454.12135523</v>
      </c>
      <c r="Y25" s="18">
        <v>-507.60456287</v>
      </c>
      <c r="Z25" s="37">
        <v>-0.10536392213971744</v>
      </c>
    </row>
    <row r="26" spans="2:26" s="7" customFormat="1" ht="10.5">
      <c r="B26" s="38" t="s">
        <v>30</v>
      </c>
      <c r="C26" s="68"/>
      <c r="D26" s="199">
        <v>-9899</v>
      </c>
      <c r="E26" s="172">
        <v>-18268.60232196</v>
      </c>
      <c r="F26" s="201">
        <v>-0.4581413604859752</v>
      </c>
      <c r="G26" s="175">
        <v>-1034</v>
      </c>
      <c r="H26" s="172">
        <v>-2030</v>
      </c>
      <c r="I26" s="201">
        <v>-0.49064039408866994</v>
      </c>
      <c r="J26" s="175">
        <v>-1527</v>
      </c>
      <c r="K26" s="172">
        <v>-1958</v>
      </c>
      <c r="L26" s="201">
        <v>-0.22012257405515834</v>
      </c>
      <c r="M26" s="175">
        <v>-3428</v>
      </c>
      <c r="N26" s="172">
        <v>-4756</v>
      </c>
      <c r="O26" s="201">
        <v>-0.27922624053826745</v>
      </c>
      <c r="P26" s="175">
        <v>-1391</v>
      </c>
      <c r="Q26" s="172">
        <v>-2499</v>
      </c>
      <c r="R26" s="201">
        <v>-0.44337735094037617</v>
      </c>
      <c r="S26" s="175">
        <v>-1776</v>
      </c>
      <c r="T26" s="172">
        <v>-2144</v>
      </c>
      <c r="U26" s="201">
        <v>-0.17164179104477612</v>
      </c>
      <c r="V26" s="175">
        <v>2710</v>
      </c>
      <c r="W26" s="177">
        <v>3951.6023219599992</v>
      </c>
      <c r="X26" s="175">
        <v>-16345</v>
      </c>
      <c r="Y26" s="172">
        <v>-27704</v>
      </c>
      <c r="Z26" s="202">
        <v>-0.41001299451342765</v>
      </c>
    </row>
    <row r="27" spans="2:26" s="7" customFormat="1" ht="10.5">
      <c r="B27" s="61" t="s">
        <v>31</v>
      </c>
      <c r="D27" s="203">
        <v>-36</v>
      </c>
      <c r="E27" s="173">
        <v>36</v>
      </c>
      <c r="F27" s="176" t="s">
        <v>15</v>
      </c>
      <c r="G27" s="204">
        <v>-86</v>
      </c>
      <c r="H27" s="173">
        <v>40</v>
      </c>
      <c r="I27" s="176" t="s">
        <v>15</v>
      </c>
      <c r="J27" s="204">
        <v>20</v>
      </c>
      <c r="K27" s="173">
        <v>31</v>
      </c>
      <c r="L27" s="176">
        <v>-0.3548387096774194</v>
      </c>
      <c r="M27" s="204">
        <v>-39</v>
      </c>
      <c r="N27" s="173">
        <v>48</v>
      </c>
      <c r="O27" s="176" t="s">
        <v>15</v>
      </c>
      <c r="P27" s="204">
        <v>-19</v>
      </c>
      <c r="Q27" s="173">
        <v>23</v>
      </c>
      <c r="R27" s="176" t="s">
        <v>15</v>
      </c>
      <c r="S27" s="204">
        <v>-2</v>
      </c>
      <c r="T27" s="173">
        <v>11</v>
      </c>
      <c r="U27" s="176" t="s">
        <v>15</v>
      </c>
      <c r="V27" s="204">
        <v>0</v>
      </c>
      <c r="W27" s="205">
        <v>0</v>
      </c>
      <c r="X27" s="204">
        <v>-162</v>
      </c>
      <c r="Y27" s="173">
        <v>189</v>
      </c>
      <c r="Z27" s="178" t="s">
        <v>15</v>
      </c>
    </row>
    <row r="28" spans="1:27" ht="10.5">
      <c r="A28" s="7"/>
      <c r="B28" s="61"/>
      <c r="C28" s="7"/>
      <c r="D28" s="206"/>
      <c r="E28" s="207"/>
      <c r="F28" s="162"/>
      <c r="G28" s="208"/>
      <c r="H28" s="207"/>
      <c r="I28" s="162"/>
      <c r="J28" s="208"/>
      <c r="K28" s="207"/>
      <c r="L28" s="162"/>
      <c r="M28" s="208"/>
      <c r="N28" s="207"/>
      <c r="O28" s="162"/>
      <c r="P28" s="208"/>
      <c r="Q28" s="207"/>
      <c r="R28" s="162"/>
      <c r="S28" s="208"/>
      <c r="T28" s="207"/>
      <c r="U28" s="162"/>
      <c r="V28" s="208"/>
      <c r="W28" s="209"/>
      <c r="X28" s="208"/>
      <c r="Y28" s="207"/>
      <c r="Z28" s="170"/>
      <c r="AA28" s="7"/>
    </row>
    <row r="29" spans="2:27" s="7" customFormat="1" ht="10.5">
      <c r="B29" s="38" t="s">
        <v>32</v>
      </c>
      <c r="C29" s="68"/>
      <c r="D29" s="199">
        <v>-3650</v>
      </c>
      <c r="E29" s="172">
        <v>1568</v>
      </c>
      <c r="F29" s="201" t="s">
        <v>15</v>
      </c>
      <c r="G29" s="175">
        <v>-466</v>
      </c>
      <c r="H29" s="172">
        <v>-67</v>
      </c>
      <c r="I29" s="201">
        <v>-5.955223880597015</v>
      </c>
      <c r="J29" s="175">
        <v>446</v>
      </c>
      <c r="K29" s="172">
        <v>-33</v>
      </c>
      <c r="L29" s="201" t="s">
        <v>15</v>
      </c>
      <c r="M29" s="175">
        <v>-208</v>
      </c>
      <c r="N29" s="172">
        <v>351</v>
      </c>
      <c r="O29" s="201" t="s">
        <v>15</v>
      </c>
      <c r="P29" s="175">
        <v>-269</v>
      </c>
      <c r="Q29" s="172">
        <v>93</v>
      </c>
      <c r="R29" s="201" t="s">
        <v>15</v>
      </c>
      <c r="S29" s="175">
        <v>-77</v>
      </c>
      <c r="T29" s="172">
        <v>-169</v>
      </c>
      <c r="U29" s="201">
        <v>0.5443786982248521</v>
      </c>
      <c r="V29" s="175">
        <v>63</v>
      </c>
      <c r="W29" s="177">
        <v>-28</v>
      </c>
      <c r="X29" s="175">
        <v>-4161</v>
      </c>
      <c r="Y29" s="172">
        <v>1715</v>
      </c>
      <c r="Z29" s="178" t="s">
        <v>15</v>
      </c>
      <c r="AA29" s="60"/>
    </row>
    <row r="30" spans="1:27" ht="10.5">
      <c r="A30" s="7"/>
      <c r="B30" s="16" t="s">
        <v>33</v>
      </c>
      <c r="C30" s="7"/>
      <c r="D30" s="210">
        <v>-1373.56031641</v>
      </c>
      <c r="E30" s="189">
        <v>-11.262889009999999</v>
      </c>
      <c r="F30" s="212">
        <v>-120.95452829113871</v>
      </c>
      <c r="G30" s="191">
        <v>-94.67325544</v>
      </c>
      <c r="H30" s="189">
        <v>-0.22225799999999962</v>
      </c>
      <c r="I30" s="212">
        <v>-424.9610697477714</v>
      </c>
      <c r="J30" s="191">
        <v>-19.16294152</v>
      </c>
      <c r="K30" s="189">
        <v>-11.28252351</v>
      </c>
      <c r="L30" s="212">
        <v>-0.698462361103469</v>
      </c>
      <c r="M30" s="191">
        <v>-94.90382386</v>
      </c>
      <c r="N30" s="189">
        <v>0.50234176</v>
      </c>
      <c r="O30" s="212" t="s">
        <v>15</v>
      </c>
      <c r="P30" s="191">
        <v>-110.0758475</v>
      </c>
      <c r="Q30" s="189">
        <v>-40.392353050000004</v>
      </c>
      <c r="R30" s="212">
        <v>-1.7251655124855365</v>
      </c>
      <c r="S30" s="191">
        <v>-6.466407139999999</v>
      </c>
      <c r="T30" s="189">
        <v>5.095056379999999</v>
      </c>
      <c r="U30" s="212" t="s">
        <v>15</v>
      </c>
      <c r="V30" s="191">
        <v>15.397207069999977</v>
      </c>
      <c r="W30" s="213">
        <v>1.6110616700000016</v>
      </c>
      <c r="X30" s="191">
        <v>-1683.4453848</v>
      </c>
      <c r="Y30" s="189">
        <v>-55.951563760000006</v>
      </c>
      <c r="Z30" s="157">
        <v>-29.087548437806163</v>
      </c>
      <c r="AA30" s="60"/>
    </row>
    <row r="31" spans="2:26" ht="10.5">
      <c r="B31" s="16" t="s">
        <v>34</v>
      </c>
      <c r="D31" s="214">
        <v>0</v>
      </c>
      <c r="E31" s="215">
        <v>-4.244798</v>
      </c>
      <c r="F31" s="218">
        <v>1</v>
      </c>
      <c r="G31" s="217">
        <v>0</v>
      </c>
      <c r="H31" s="215">
        <v>0</v>
      </c>
      <c r="I31" s="218" t="s">
        <v>13</v>
      </c>
      <c r="J31" s="217">
        <v>0</v>
      </c>
      <c r="K31" s="215">
        <v>-0.18005</v>
      </c>
      <c r="L31" s="218">
        <v>1</v>
      </c>
      <c r="M31" s="217">
        <v>-2.43548067</v>
      </c>
      <c r="N31" s="215">
        <v>0</v>
      </c>
      <c r="O31" s="218" t="s">
        <v>13</v>
      </c>
      <c r="P31" s="217">
        <v>0</v>
      </c>
      <c r="Q31" s="215">
        <v>-0.61024114</v>
      </c>
      <c r="R31" s="218">
        <v>1</v>
      </c>
      <c r="S31" s="217">
        <v>-5.527222</v>
      </c>
      <c r="T31" s="215">
        <v>-0.748313</v>
      </c>
      <c r="U31" s="218">
        <v>-6.386243456949165</v>
      </c>
      <c r="V31" s="217">
        <v>0</v>
      </c>
      <c r="W31" s="219">
        <v>0</v>
      </c>
      <c r="X31" s="217">
        <v>-7.96270267</v>
      </c>
      <c r="Y31" s="215">
        <v>-5.78340214</v>
      </c>
      <c r="Z31" s="198">
        <v>-0.3768198159569793</v>
      </c>
    </row>
    <row r="32" spans="2:26" ht="10.5">
      <c r="B32" s="16" t="s">
        <v>35</v>
      </c>
      <c r="D32" s="214">
        <v>4.56031641</v>
      </c>
      <c r="E32" s="215">
        <v>-20.492312990000002</v>
      </c>
      <c r="F32" s="218" t="s">
        <v>15</v>
      </c>
      <c r="G32" s="217">
        <v>-2.3267445600000003</v>
      </c>
      <c r="H32" s="215">
        <v>-2.7777420000000004</v>
      </c>
      <c r="I32" s="218">
        <v>0.16236116961186461</v>
      </c>
      <c r="J32" s="217">
        <v>0.16294152000000006</v>
      </c>
      <c r="K32" s="215">
        <v>4.46257351</v>
      </c>
      <c r="L32" s="218">
        <v>-0.9634870955884824</v>
      </c>
      <c r="M32" s="217">
        <v>-3.66069547</v>
      </c>
      <c r="N32" s="215">
        <v>-0.50234176</v>
      </c>
      <c r="O32" s="218">
        <v>-6.287260907793133</v>
      </c>
      <c r="P32" s="217">
        <v>0.07584750000000007</v>
      </c>
      <c r="Q32" s="215">
        <v>0.0025941900000000517</v>
      </c>
      <c r="R32" s="218">
        <v>28.237449839833843</v>
      </c>
      <c r="S32" s="217">
        <v>-2.00637086</v>
      </c>
      <c r="T32" s="215">
        <v>3.6532566200000005</v>
      </c>
      <c r="U32" s="218" t="s">
        <v>15</v>
      </c>
      <c r="V32" s="217">
        <v>-1.3972070700000048</v>
      </c>
      <c r="W32" s="219">
        <v>-0.6110616699999998</v>
      </c>
      <c r="X32" s="217">
        <v>-4.591912530000004</v>
      </c>
      <c r="Y32" s="215">
        <v>-16.2650341</v>
      </c>
      <c r="Z32" s="198">
        <v>0.7176819610848524</v>
      </c>
    </row>
    <row r="33" spans="2:26" ht="10.5">
      <c r="B33" s="50" t="s">
        <v>36</v>
      </c>
      <c r="C33" s="49"/>
      <c r="D33" s="214">
        <v>-1369</v>
      </c>
      <c r="E33" s="215">
        <v>-36</v>
      </c>
      <c r="F33" s="218">
        <v>-37.02777777777778</v>
      </c>
      <c r="G33" s="217">
        <v>-97</v>
      </c>
      <c r="H33" s="215">
        <v>-3</v>
      </c>
      <c r="I33" s="218">
        <v>-31.333333333333332</v>
      </c>
      <c r="J33" s="217">
        <v>-19</v>
      </c>
      <c r="K33" s="215">
        <v>-7</v>
      </c>
      <c r="L33" s="218">
        <v>-1.7142857142857142</v>
      </c>
      <c r="M33" s="217">
        <v>-101</v>
      </c>
      <c r="N33" s="215">
        <v>0</v>
      </c>
      <c r="O33" s="218" t="s">
        <v>13</v>
      </c>
      <c r="P33" s="217">
        <v>-110</v>
      </c>
      <c r="Q33" s="215">
        <v>-41</v>
      </c>
      <c r="R33" s="218">
        <v>-1.6829268292682926</v>
      </c>
      <c r="S33" s="217">
        <v>-14</v>
      </c>
      <c r="T33" s="215">
        <v>8</v>
      </c>
      <c r="U33" s="218" t="s">
        <v>15</v>
      </c>
      <c r="V33" s="217">
        <v>14</v>
      </c>
      <c r="W33" s="219">
        <v>1</v>
      </c>
      <c r="X33" s="217">
        <v>-1696</v>
      </c>
      <c r="Y33" s="215">
        <v>-78</v>
      </c>
      <c r="Z33" s="221">
        <v>-20.743589743589745</v>
      </c>
    </row>
    <row r="34" spans="2:29" s="7" customFormat="1" ht="10.5">
      <c r="B34" s="38" t="s">
        <v>37</v>
      </c>
      <c r="C34" s="68"/>
      <c r="D34" s="222">
        <v>-5019</v>
      </c>
      <c r="E34" s="223">
        <v>1532</v>
      </c>
      <c r="F34" s="226" t="s">
        <v>15</v>
      </c>
      <c r="G34" s="225">
        <v>-563</v>
      </c>
      <c r="H34" s="223">
        <v>-70</v>
      </c>
      <c r="I34" s="226">
        <v>-7.042857142857143</v>
      </c>
      <c r="J34" s="225">
        <v>427</v>
      </c>
      <c r="K34" s="223">
        <v>-40</v>
      </c>
      <c r="L34" s="226" t="s">
        <v>15</v>
      </c>
      <c r="M34" s="225">
        <v>-309</v>
      </c>
      <c r="N34" s="223">
        <v>351</v>
      </c>
      <c r="O34" s="226" t="s">
        <v>15</v>
      </c>
      <c r="P34" s="225">
        <v>-379</v>
      </c>
      <c r="Q34" s="223">
        <v>52</v>
      </c>
      <c r="R34" s="226" t="s">
        <v>15</v>
      </c>
      <c r="S34" s="225">
        <v>-91</v>
      </c>
      <c r="T34" s="223">
        <v>-161</v>
      </c>
      <c r="U34" s="226">
        <v>0.43478260869565216</v>
      </c>
      <c r="V34" s="225">
        <v>77</v>
      </c>
      <c r="W34" s="227">
        <v>-27</v>
      </c>
      <c r="X34" s="225">
        <v>-5857</v>
      </c>
      <c r="Y34" s="223">
        <v>1637</v>
      </c>
      <c r="Z34" s="178" t="s">
        <v>15</v>
      </c>
      <c r="AB34" s="60"/>
      <c r="AC34" s="60"/>
    </row>
    <row r="35" spans="2:26" ht="10.5">
      <c r="B35" s="16" t="s">
        <v>38</v>
      </c>
      <c r="C35" s="31"/>
      <c r="D35" s="329">
        <v>-0.644</v>
      </c>
      <c r="E35" s="330">
        <v>0.082</v>
      </c>
      <c r="F35" s="331">
        <v>-72.6</v>
      </c>
      <c r="G35" s="332">
        <v>-0.843</v>
      </c>
      <c r="H35" s="330">
        <v>-0.038</v>
      </c>
      <c r="I35" s="331">
        <v>-80.5</v>
      </c>
      <c r="J35" s="332">
        <v>0.234</v>
      </c>
      <c r="K35" s="330">
        <v>-0.018</v>
      </c>
      <c r="L35" s="331">
        <v>25.2</v>
      </c>
      <c r="M35" s="332">
        <v>-0.07</v>
      </c>
      <c r="N35" s="330">
        <v>0.072</v>
      </c>
      <c r="O35" s="331">
        <v>-14.200000000000001</v>
      </c>
      <c r="P35" s="332">
        <v>-0.254</v>
      </c>
      <c r="Q35" s="330">
        <v>0.037</v>
      </c>
      <c r="R35" s="331">
        <v>-29.099999999999998</v>
      </c>
      <c r="S35" s="332"/>
      <c r="T35" s="330"/>
      <c r="U35" s="331"/>
      <c r="V35" s="333"/>
      <c r="W35" s="334"/>
      <c r="X35" s="94">
        <v>-0.378</v>
      </c>
      <c r="Y35" s="92">
        <v>0.062</v>
      </c>
      <c r="Z35" s="317">
        <v>-44</v>
      </c>
    </row>
    <row r="36" spans="2:26" ht="10.5">
      <c r="B36" s="50" t="s">
        <v>39</v>
      </c>
      <c r="C36" s="49"/>
      <c r="D36" s="235"/>
      <c r="E36" s="236"/>
      <c r="F36" s="237"/>
      <c r="G36" s="238"/>
      <c r="H36" s="239"/>
      <c r="I36" s="237"/>
      <c r="J36" s="240"/>
      <c r="K36" s="241"/>
      <c r="L36" s="237"/>
      <c r="M36" s="240"/>
      <c r="N36" s="241"/>
      <c r="O36" s="237"/>
      <c r="P36" s="240"/>
      <c r="Q36" s="241"/>
      <c r="R36" s="237"/>
      <c r="S36" s="240"/>
      <c r="T36" s="241"/>
      <c r="U36" s="237"/>
      <c r="V36" s="242"/>
      <c r="W36" s="243"/>
      <c r="X36" s="99">
        <v>-226</v>
      </c>
      <c r="Y36" s="98">
        <v>113</v>
      </c>
      <c r="Z36" s="157" t="s">
        <v>15</v>
      </c>
    </row>
    <row r="37" spans="2:26" ht="10.5">
      <c r="B37" s="50" t="s">
        <v>40</v>
      </c>
      <c r="C37" s="49"/>
      <c r="D37" s="235"/>
      <c r="E37" s="236"/>
      <c r="F37" s="237"/>
      <c r="G37" s="238"/>
      <c r="H37" s="239"/>
      <c r="I37" s="237"/>
      <c r="J37" s="240"/>
      <c r="K37" s="241"/>
      <c r="L37" s="237"/>
      <c r="M37" s="240"/>
      <c r="N37" s="241"/>
      <c r="O37" s="237"/>
      <c r="P37" s="240"/>
      <c r="Q37" s="241"/>
      <c r="R37" s="237"/>
      <c r="S37" s="240"/>
      <c r="T37" s="241"/>
      <c r="U37" s="237"/>
      <c r="V37" s="242"/>
      <c r="W37" s="243"/>
      <c r="X37" s="99">
        <v>2</v>
      </c>
      <c r="Y37" s="98">
        <v>62</v>
      </c>
      <c r="Z37" s="157">
        <v>-0.967741935483871</v>
      </c>
    </row>
    <row r="38" spans="2:26" ht="10.5">
      <c r="B38" s="50" t="s">
        <v>41</v>
      </c>
      <c r="C38" s="49"/>
      <c r="D38" s="235"/>
      <c r="E38" s="236"/>
      <c r="F38" s="237"/>
      <c r="G38" s="238"/>
      <c r="H38" s="239"/>
      <c r="I38" s="237"/>
      <c r="J38" s="240"/>
      <c r="K38" s="241"/>
      <c r="L38" s="237"/>
      <c r="M38" s="240"/>
      <c r="N38" s="241"/>
      <c r="O38" s="237"/>
      <c r="P38" s="240"/>
      <c r="Q38" s="241"/>
      <c r="R38" s="237"/>
      <c r="S38" s="240"/>
      <c r="T38" s="241"/>
      <c r="U38" s="237"/>
      <c r="V38" s="242"/>
      <c r="W38" s="243"/>
      <c r="X38" s="99">
        <v>70</v>
      </c>
      <c r="Y38" s="98">
        <v>52</v>
      </c>
      <c r="Z38" s="157">
        <v>0.34615384615384615</v>
      </c>
    </row>
    <row r="39" spans="2:26" ht="10.5">
      <c r="B39" s="50" t="s">
        <v>42</v>
      </c>
      <c r="C39" s="49"/>
      <c r="D39" s="235"/>
      <c r="E39" s="236"/>
      <c r="F39" s="237"/>
      <c r="G39" s="238"/>
      <c r="H39" s="239"/>
      <c r="I39" s="237"/>
      <c r="J39" s="240"/>
      <c r="K39" s="241"/>
      <c r="L39" s="237"/>
      <c r="M39" s="240"/>
      <c r="N39" s="241"/>
      <c r="O39" s="237"/>
      <c r="P39" s="240"/>
      <c r="Q39" s="241"/>
      <c r="R39" s="237"/>
      <c r="S39" s="240"/>
      <c r="T39" s="241"/>
      <c r="U39" s="237"/>
      <c r="V39" s="242"/>
      <c r="W39" s="243"/>
      <c r="X39" s="99">
        <v>-309</v>
      </c>
      <c r="Y39" s="98">
        <v>-316</v>
      </c>
      <c r="Z39" s="157">
        <v>0.022151898734177215</v>
      </c>
    </row>
    <row r="40" spans="2:26" ht="10.5">
      <c r="B40" s="50" t="s">
        <v>43</v>
      </c>
      <c r="C40" s="49"/>
      <c r="D40" s="235"/>
      <c r="E40" s="236"/>
      <c r="F40" s="237"/>
      <c r="G40" s="238"/>
      <c r="H40" s="239"/>
      <c r="I40" s="237"/>
      <c r="J40" s="240"/>
      <c r="K40" s="241"/>
      <c r="L40" s="237"/>
      <c r="M40" s="240"/>
      <c r="N40" s="241"/>
      <c r="O40" s="237"/>
      <c r="P40" s="240"/>
      <c r="Q40" s="241"/>
      <c r="R40" s="237"/>
      <c r="S40" s="240"/>
      <c r="T40" s="241"/>
      <c r="U40" s="237"/>
      <c r="V40" s="242"/>
      <c r="W40" s="243"/>
      <c r="X40" s="99">
        <v>-816</v>
      </c>
      <c r="Y40" s="98">
        <v>260</v>
      </c>
      <c r="Z40" s="170" t="s">
        <v>15</v>
      </c>
    </row>
    <row r="41" spans="2:26" s="7" customFormat="1" ht="10.5">
      <c r="B41" s="100" t="s">
        <v>44</v>
      </c>
      <c r="C41" s="101"/>
      <c r="D41" s="245"/>
      <c r="E41" s="246"/>
      <c r="F41" s="247"/>
      <c r="G41" s="248"/>
      <c r="H41" s="249"/>
      <c r="I41" s="247"/>
      <c r="J41" s="250"/>
      <c r="K41" s="251"/>
      <c r="L41" s="247"/>
      <c r="M41" s="250"/>
      <c r="N41" s="251"/>
      <c r="O41" s="247"/>
      <c r="P41" s="250"/>
      <c r="Q41" s="251"/>
      <c r="R41" s="247"/>
      <c r="S41" s="250"/>
      <c r="T41" s="251"/>
      <c r="U41" s="247"/>
      <c r="V41" s="252"/>
      <c r="W41" s="253"/>
      <c r="X41" s="40">
        <v>-1279</v>
      </c>
      <c r="Y41" s="41">
        <v>171</v>
      </c>
      <c r="Z41" s="178" t="s">
        <v>15</v>
      </c>
    </row>
    <row r="42" spans="1:27" ht="10.5">
      <c r="A42" s="7"/>
      <c r="B42" s="104"/>
      <c r="C42" s="105"/>
      <c r="D42" s="254"/>
      <c r="E42" s="255"/>
      <c r="F42" s="256"/>
      <c r="G42" s="257"/>
      <c r="H42" s="258"/>
      <c r="I42" s="256"/>
      <c r="J42" s="259"/>
      <c r="K42" s="260"/>
      <c r="L42" s="256"/>
      <c r="M42" s="259"/>
      <c r="N42" s="260"/>
      <c r="O42" s="256"/>
      <c r="P42" s="259"/>
      <c r="Q42" s="260"/>
      <c r="R42" s="256"/>
      <c r="S42" s="259"/>
      <c r="T42" s="260"/>
      <c r="U42" s="256"/>
      <c r="V42" s="261"/>
      <c r="W42" s="262"/>
      <c r="X42" s="492"/>
      <c r="Y42" s="73"/>
      <c r="Z42" s="170"/>
      <c r="AA42" s="7"/>
    </row>
    <row r="43" spans="2:26" s="7" customFormat="1" ht="10.5">
      <c r="B43" s="100" t="s">
        <v>45</v>
      </c>
      <c r="C43" s="101"/>
      <c r="D43" s="245"/>
      <c r="E43" s="246"/>
      <c r="F43" s="247"/>
      <c r="G43" s="248"/>
      <c r="H43" s="249"/>
      <c r="I43" s="247"/>
      <c r="J43" s="250"/>
      <c r="K43" s="251"/>
      <c r="L43" s="247"/>
      <c r="M43" s="250"/>
      <c r="N43" s="251"/>
      <c r="O43" s="247"/>
      <c r="P43" s="250"/>
      <c r="Q43" s="251"/>
      <c r="R43" s="247"/>
      <c r="S43" s="250"/>
      <c r="T43" s="251"/>
      <c r="U43" s="247"/>
      <c r="V43" s="252"/>
      <c r="W43" s="253"/>
      <c r="X43" s="40">
        <v>-6912</v>
      </c>
      <c r="Y43" s="41">
        <v>1633</v>
      </c>
      <c r="Z43" s="178" t="s">
        <v>15</v>
      </c>
    </row>
    <row r="44" spans="1:27" ht="10.5">
      <c r="A44" s="7"/>
      <c r="B44" s="104"/>
      <c r="C44" s="105"/>
      <c r="D44" s="254"/>
      <c r="E44" s="255"/>
      <c r="F44" s="256"/>
      <c r="G44" s="257"/>
      <c r="H44" s="258"/>
      <c r="I44" s="256"/>
      <c r="J44" s="259"/>
      <c r="K44" s="260"/>
      <c r="L44" s="256"/>
      <c r="M44" s="259"/>
      <c r="N44" s="260"/>
      <c r="O44" s="256"/>
      <c r="P44" s="259"/>
      <c r="Q44" s="260"/>
      <c r="R44" s="256"/>
      <c r="S44" s="259"/>
      <c r="T44" s="260"/>
      <c r="U44" s="256"/>
      <c r="V44" s="261"/>
      <c r="W44" s="262"/>
      <c r="X44" s="107"/>
      <c r="Y44" s="106"/>
      <c r="Z44" s="157"/>
      <c r="AA44" s="7"/>
    </row>
    <row r="45" spans="2:26" ht="10.5">
      <c r="B45" s="50" t="s">
        <v>46</v>
      </c>
      <c r="C45" s="49"/>
      <c r="D45" s="235"/>
      <c r="E45" s="236"/>
      <c r="F45" s="237"/>
      <c r="G45" s="238"/>
      <c r="H45" s="239"/>
      <c r="I45" s="237"/>
      <c r="J45" s="240"/>
      <c r="K45" s="241"/>
      <c r="L45" s="237"/>
      <c r="M45" s="240"/>
      <c r="N45" s="241"/>
      <c r="O45" s="237"/>
      <c r="P45" s="240"/>
      <c r="Q45" s="241"/>
      <c r="R45" s="237"/>
      <c r="S45" s="240"/>
      <c r="T45" s="241"/>
      <c r="U45" s="237"/>
      <c r="V45" s="242"/>
      <c r="W45" s="243"/>
      <c r="X45" s="99">
        <v>16</v>
      </c>
      <c r="Y45" s="98">
        <v>-23</v>
      </c>
      <c r="Z45" s="157" t="s">
        <v>15</v>
      </c>
    </row>
    <row r="46" spans="2:26" ht="10.5">
      <c r="B46" s="50" t="s">
        <v>47</v>
      </c>
      <c r="C46" s="49"/>
      <c r="D46" s="235"/>
      <c r="E46" s="236"/>
      <c r="F46" s="237"/>
      <c r="G46" s="238"/>
      <c r="H46" s="239"/>
      <c r="I46" s="237"/>
      <c r="J46" s="240"/>
      <c r="K46" s="241"/>
      <c r="L46" s="237"/>
      <c r="M46" s="240"/>
      <c r="N46" s="241"/>
      <c r="O46" s="237"/>
      <c r="P46" s="240"/>
      <c r="Q46" s="241"/>
      <c r="R46" s="237"/>
      <c r="S46" s="240"/>
      <c r="T46" s="241"/>
      <c r="U46" s="237"/>
      <c r="V46" s="242"/>
      <c r="W46" s="243"/>
      <c r="X46" s="497">
        <v>1312</v>
      </c>
      <c r="Y46" s="98">
        <v>-572</v>
      </c>
      <c r="Z46" s="157" t="s">
        <v>15</v>
      </c>
    </row>
    <row r="47" spans="2:26" ht="11.25" thickBot="1">
      <c r="B47" s="108" t="s">
        <v>48</v>
      </c>
      <c r="C47" s="109"/>
      <c r="D47" s="263"/>
      <c r="E47" s="264"/>
      <c r="F47" s="265"/>
      <c r="G47" s="266"/>
      <c r="H47" s="267"/>
      <c r="I47" s="265"/>
      <c r="J47" s="268"/>
      <c r="K47" s="269"/>
      <c r="L47" s="265"/>
      <c r="M47" s="268"/>
      <c r="N47" s="269"/>
      <c r="O47" s="265"/>
      <c r="P47" s="268"/>
      <c r="Q47" s="269"/>
      <c r="R47" s="265"/>
      <c r="S47" s="268"/>
      <c r="T47" s="269"/>
      <c r="U47" s="265"/>
      <c r="V47" s="270"/>
      <c r="W47" s="271"/>
      <c r="X47" s="111">
        <v>0</v>
      </c>
      <c r="Y47" s="110">
        <v>0</v>
      </c>
      <c r="Z47" s="489" t="s">
        <v>13</v>
      </c>
    </row>
    <row r="48" spans="2:26" s="7" customFormat="1" ht="11.25" thickTop="1">
      <c r="B48" s="104" t="s">
        <v>49</v>
      </c>
      <c r="C48" s="105"/>
      <c r="D48" s="254"/>
      <c r="E48" s="255"/>
      <c r="F48" s="256"/>
      <c r="G48" s="257"/>
      <c r="H48" s="258"/>
      <c r="I48" s="256"/>
      <c r="J48" s="259"/>
      <c r="K48" s="260"/>
      <c r="L48" s="256"/>
      <c r="M48" s="259"/>
      <c r="N48" s="260"/>
      <c r="O48" s="256"/>
      <c r="P48" s="259"/>
      <c r="Q48" s="260"/>
      <c r="R48" s="256"/>
      <c r="S48" s="259"/>
      <c r="T48" s="260"/>
      <c r="U48" s="256"/>
      <c r="V48" s="261"/>
      <c r="W48" s="262"/>
      <c r="X48" s="492">
        <v>-5584</v>
      </c>
      <c r="Y48" s="73">
        <v>1038</v>
      </c>
      <c r="Z48" s="178" t="s">
        <v>15</v>
      </c>
    </row>
    <row r="49" spans="1:27" ht="10.5">
      <c r="A49" s="7"/>
      <c r="B49" s="104"/>
      <c r="C49" s="105"/>
      <c r="D49" s="254"/>
      <c r="E49" s="255"/>
      <c r="F49" s="256"/>
      <c r="G49" s="257"/>
      <c r="H49" s="258"/>
      <c r="I49" s="256"/>
      <c r="J49" s="259"/>
      <c r="K49" s="260"/>
      <c r="L49" s="256"/>
      <c r="M49" s="259"/>
      <c r="N49" s="260"/>
      <c r="O49" s="256"/>
      <c r="P49" s="259"/>
      <c r="Q49" s="260"/>
      <c r="R49" s="256"/>
      <c r="S49" s="259"/>
      <c r="T49" s="260"/>
      <c r="U49" s="256"/>
      <c r="V49" s="261"/>
      <c r="W49" s="262"/>
      <c r="X49" s="107"/>
      <c r="Y49" s="106"/>
      <c r="Z49" s="157"/>
      <c r="AA49" s="7"/>
    </row>
    <row r="50" spans="1:27" ht="10.5">
      <c r="A50" s="7"/>
      <c r="B50" s="50" t="s">
        <v>50</v>
      </c>
      <c r="C50" s="49"/>
      <c r="D50" s="254"/>
      <c r="E50" s="255"/>
      <c r="F50" s="256"/>
      <c r="G50" s="257"/>
      <c r="H50" s="258"/>
      <c r="I50" s="256"/>
      <c r="J50" s="259"/>
      <c r="K50" s="260"/>
      <c r="L50" s="256"/>
      <c r="M50" s="259"/>
      <c r="N50" s="260"/>
      <c r="O50" s="256"/>
      <c r="P50" s="259"/>
      <c r="Q50" s="260"/>
      <c r="R50" s="256"/>
      <c r="S50" s="259"/>
      <c r="T50" s="260"/>
      <c r="U50" s="256"/>
      <c r="V50" s="261"/>
      <c r="W50" s="262"/>
      <c r="X50" s="272"/>
      <c r="Y50" s="273"/>
      <c r="Z50" s="198"/>
      <c r="AA50" s="7"/>
    </row>
    <row r="51" spans="2:26" ht="11.25" thickBot="1">
      <c r="B51" s="114" t="s">
        <v>51</v>
      </c>
      <c r="C51" s="115"/>
      <c r="D51" s="274"/>
      <c r="E51" s="275"/>
      <c r="F51" s="276"/>
      <c r="G51" s="277"/>
      <c r="H51" s="278"/>
      <c r="I51" s="276"/>
      <c r="J51" s="279"/>
      <c r="K51" s="280"/>
      <c r="L51" s="276"/>
      <c r="M51" s="279"/>
      <c r="N51" s="280"/>
      <c r="O51" s="276"/>
      <c r="P51" s="279"/>
      <c r="Q51" s="280"/>
      <c r="R51" s="276"/>
      <c r="S51" s="279"/>
      <c r="T51" s="280"/>
      <c r="U51" s="276"/>
      <c r="V51" s="281"/>
      <c r="W51" s="282"/>
      <c r="X51" s="116">
        <v>-10.79</v>
      </c>
      <c r="Y51" s="117">
        <v>2.18</v>
      </c>
      <c r="Z51" s="283" t="s">
        <v>15</v>
      </c>
    </row>
    <row r="52" spans="3:25" ht="10.5">
      <c r="C52" s="119"/>
      <c r="G52" s="284"/>
      <c r="H52" s="284"/>
      <c r="I52" s="285"/>
      <c r="J52" s="119"/>
      <c r="K52" s="286"/>
      <c r="X52" s="49"/>
      <c r="Y52" s="126"/>
    </row>
    <row r="53" spans="3:25" ht="11.25" thickBot="1">
      <c r="C53" s="128"/>
      <c r="G53" s="287"/>
      <c r="H53" s="287"/>
      <c r="I53" s="288"/>
      <c r="J53" s="128"/>
      <c r="K53" s="289"/>
      <c r="X53" s="49"/>
      <c r="Y53" s="126"/>
    </row>
    <row r="54" spans="2:26" ht="10.5">
      <c r="B54" s="52" t="s">
        <v>52</v>
      </c>
      <c r="C54" s="119"/>
      <c r="D54" s="290"/>
      <c r="E54" s="291"/>
      <c r="F54" s="292"/>
      <c r="G54" s="293"/>
      <c r="H54" s="284"/>
      <c r="I54" s="292"/>
      <c r="J54" s="119"/>
      <c r="K54" s="286"/>
      <c r="L54" s="295"/>
      <c r="M54" s="296"/>
      <c r="N54" s="286"/>
      <c r="O54" s="295"/>
      <c r="P54" s="296"/>
      <c r="Q54" s="286"/>
      <c r="R54" s="295"/>
      <c r="S54" s="296"/>
      <c r="T54" s="286"/>
      <c r="U54" s="295"/>
      <c r="V54" s="296"/>
      <c r="W54" s="286"/>
      <c r="X54" s="137"/>
      <c r="Y54" s="125"/>
      <c r="Z54" s="297"/>
    </row>
    <row r="55" spans="2:26" ht="10.5">
      <c r="B55" s="139" t="s">
        <v>53</v>
      </c>
      <c r="C55" s="140"/>
      <c r="D55" s="298">
        <v>-2252</v>
      </c>
      <c r="E55" s="503">
        <v>2999</v>
      </c>
      <c r="F55" s="170" t="s">
        <v>15</v>
      </c>
      <c r="G55" s="335">
        <v>-315</v>
      </c>
      <c r="H55" s="301">
        <v>109</v>
      </c>
      <c r="I55" s="170" t="s">
        <v>15</v>
      </c>
      <c r="J55" s="336">
        <v>563</v>
      </c>
      <c r="K55" s="300">
        <v>83</v>
      </c>
      <c r="L55" s="168">
        <v>5.783132530120482</v>
      </c>
      <c r="M55" s="337">
        <v>-61</v>
      </c>
      <c r="N55" s="300">
        <v>491</v>
      </c>
      <c r="O55" s="168" t="s">
        <v>15</v>
      </c>
      <c r="P55" s="338">
        <v>-178</v>
      </c>
      <c r="Q55" s="300">
        <v>180</v>
      </c>
      <c r="R55" s="168" t="s">
        <v>15</v>
      </c>
      <c r="S55" s="337">
        <v>10</v>
      </c>
      <c r="T55" s="300">
        <v>-93</v>
      </c>
      <c r="U55" s="168" t="s">
        <v>15</v>
      </c>
      <c r="V55" s="303"/>
      <c r="W55" s="339"/>
      <c r="X55" s="305">
        <v>-2227</v>
      </c>
      <c r="Y55" s="503">
        <v>3715</v>
      </c>
      <c r="Z55" s="170" t="s">
        <v>15</v>
      </c>
    </row>
    <row r="56" spans="2:26" ht="10.5">
      <c r="B56" s="16" t="s">
        <v>54</v>
      </c>
      <c r="D56" s="306"/>
      <c r="E56" s="307"/>
      <c r="F56" s="308"/>
      <c r="G56" s="309"/>
      <c r="H56" s="310"/>
      <c r="I56" s="308"/>
      <c r="J56" s="311"/>
      <c r="K56" s="312"/>
      <c r="L56" s="313"/>
      <c r="M56" s="314"/>
      <c r="N56" s="312"/>
      <c r="O56" s="313"/>
      <c r="P56" s="314"/>
      <c r="Q56" s="312"/>
      <c r="R56" s="313"/>
      <c r="S56" s="314"/>
      <c r="T56" s="312"/>
      <c r="U56" s="313"/>
      <c r="V56" s="314"/>
      <c r="W56" s="312"/>
      <c r="X56" s="499">
        <v>3347</v>
      </c>
      <c r="Y56" s="500">
        <v>8991</v>
      </c>
      <c r="Z56" s="157">
        <v>-0.6277388499610722</v>
      </c>
    </row>
    <row r="57" spans="2:26" ht="10.5">
      <c r="B57" s="16" t="s">
        <v>55</v>
      </c>
      <c r="D57" s="306"/>
      <c r="E57" s="307"/>
      <c r="F57" s="308"/>
      <c r="G57" s="309"/>
      <c r="H57" s="310"/>
      <c r="I57" s="308"/>
      <c r="J57" s="311"/>
      <c r="K57" s="312"/>
      <c r="L57" s="313"/>
      <c r="M57" s="314"/>
      <c r="N57" s="312"/>
      <c r="O57" s="313"/>
      <c r="P57" s="314"/>
      <c r="Q57" s="312"/>
      <c r="R57" s="313"/>
      <c r="S57" s="314"/>
      <c r="T57" s="312"/>
      <c r="U57" s="313"/>
      <c r="V57" s="314"/>
      <c r="W57" s="312"/>
      <c r="X57" s="499">
        <v>39010</v>
      </c>
      <c r="Y57" s="500">
        <v>44187</v>
      </c>
      <c r="Z57" s="157">
        <v>-0.11716115599610745</v>
      </c>
    </row>
    <row r="58" spans="2:26" ht="10.5">
      <c r="B58" s="16" t="s">
        <v>56</v>
      </c>
      <c r="D58" s="306"/>
      <c r="E58" s="307"/>
      <c r="F58" s="308"/>
      <c r="G58" s="309"/>
      <c r="H58" s="310"/>
      <c r="I58" s="308"/>
      <c r="J58" s="311"/>
      <c r="K58" s="312"/>
      <c r="L58" s="313"/>
      <c r="M58" s="314"/>
      <c r="N58" s="312"/>
      <c r="O58" s="313"/>
      <c r="P58" s="314"/>
      <c r="Q58" s="312"/>
      <c r="R58" s="313"/>
      <c r="S58" s="314"/>
      <c r="T58" s="312"/>
      <c r="U58" s="313"/>
      <c r="V58" s="314"/>
      <c r="W58" s="312"/>
      <c r="X58" s="148">
        <v>0.08579851320174314</v>
      </c>
      <c r="Y58" s="149">
        <v>0.20347613551497046</v>
      </c>
      <c r="Z58" s="317">
        <v>-11.767762231322731</v>
      </c>
    </row>
    <row r="59" spans="2:26" ht="10.5">
      <c r="B59" s="16" t="s">
        <v>57</v>
      </c>
      <c r="D59" s="306"/>
      <c r="E59" s="307"/>
      <c r="F59" s="308"/>
      <c r="G59" s="309"/>
      <c r="H59" s="310"/>
      <c r="I59" s="308"/>
      <c r="J59" s="311"/>
      <c r="K59" s="312"/>
      <c r="L59" s="313"/>
      <c r="M59" s="314"/>
      <c r="N59" s="312"/>
      <c r="O59" s="313"/>
      <c r="P59" s="314"/>
      <c r="Q59" s="312"/>
      <c r="R59" s="313"/>
      <c r="S59" s="314"/>
      <c r="T59" s="312"/>
      <c r="U59" s="313"/>
      <c r="V59" s="314"/>
      <c r="W59" s="312"/>
      <c r="X59" s="499">
        <v>8930</v>
      </c>
      <c r="Y59" s="500">
        <v>6083</v>
      </c>
      <c r="Z59" s="157">
        <v>0.4680256452408351</v>
      </c>
    </row>
    <row r="60" spans="2:26" ht="11.25" thickBot="1">
      <c r="B60" s="150" t="s">
        <v>58</v>
      </c>
      <c r="C60" s="128"/>
      <c r="D60" s="318"/>
      <c r="E60" s="319"/>
      <c r="F60" s="320"/>
      <c r="G60" s="321"/>
      <c r="H60" s="322"/>
      <c r="I60" s="320"/>
      <c r="J60" s="323"/>
      <c r="K60" s="324"/>
      <c r="L60" s="325"/>
      <c r="M60" s="326"/>
      <c r="N60" s="324"/>
      <c r="O60" s="325"/>
      <c r="P60" s="326"/>
      <c r="Q60" s="324"/>
      <c r="R60" s="325"/>
      <c r="S60" s="326"/>
      <c r="T60" s="324"/>
      <c r="U60" s="325"/>
      <c r="V60" s="326"/>
      <c r="W60" s="324"/>
      <c r="X60" s="501">
        <v>8073</v>
      </c>
      <c r="Y60" s="502">
        <v>7914</v>
      </c>
      <c r="Z60" s="283">
        <v>0.0200909780136467</v>
      </c>
    </row>
    <row r="62" ht="10.5">
      <c r="B62" s="1" t="s">
        <v>59</v>
      </c>
    </row>
    <row r="63" ht="10.5">
      <c r="B63" s="1" t="s">
        <v>60</v>
      </c>
    </row>
    <row r="64" ht="10.5">
      <c r="B64" s="1" t="s">
        <v>61</v>
      </c>
    </row>
  </sheetData>
  <sheetProtection/>
  <mergeCells count="10">
    <mergeCell ref="P4:R5"/>
    <mergeCell ref="S4:U5"/>
    <mergeCell ref="V4:W5"/>
    <mergeCell ref="X4:Z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64"/>
  <sheetViews>
    <sheetView showGridLines="0" zoomScale="90" zoomScaleNormal="90" workbookViewId="0" topLeftCell="A1">
      <selection activeCell="Z51" sqref="Z51"/>
    </sheetView>
  </sheetViews>
  <sheetFormatPr defaultColWidth="9.140625" defaultRowHeight="12.75"/>
  <cols>
    <col min="1" max="1" width="2.421875" style="341" customWidth="1"/>
    <col min="2" max="2" width="2.8515625" style="341" customWidth="1"/>
    <col min="3" max="3" width="21.7109375" style="341" customWidth="1"/>
    <col min="4" max="5" width="8.28125" style="2" customWidth="1"/>
    <col min="6" max="7" width="8.28125" style="3" customWidth="1"/>
    <col min="8" max="8" width="8.140625" style="3" customWidth="1"/>
    <col min="9" max="9" width="9.140625" style="3" customWidth="1"/>
    <col min="10" max="10" width="8.28125" style="341" customWidth="1"/>
    <col min="11" max="11" width="8.28125" style="342" customWidth="1"/>
    <col min="12" max="12" width="8.28125" style="3" customWidth="1"/>
    <col min="13" max="13" width="8.28125" style="341" customWidth="1"/>
    <col min="14" max="14" width="8.28125" style="342" customWidth="1"/>
    <col min="15" max="15" width="14.421875" style="3" customWidth="1"/>
    <col min="16" max="16" width="8.28125" style="341" customWidth="1"/>
    <col min="17" max="17" width="8.28125" style="342" customWidth="1"/>
    <col min="18" max="18" width="8.28125" style="342" hidden="1" customWidth="1"/>
    <col min="19" max="19" width="8.28125" style="3" customWidth="1"/>
    <col min="20" max="20" width="8.28125" style="341" customWidth="1"/>
    <col min="21" max="21" width="8.28125" style="342" customWidth="1"/>
    <col min="22" max="22" width="8.28125" style="3" customWidth="1"/>
    <col min="23" max="23" width="8.28125" style="341" customWidth="1"/>
    <col min="24" max="24" width="8.28125" style="342" customWidth="1"/>
    <col min="25" max="25" width="8.28125" style="341" customWidth="1"/>
    <col min="26" max="26" width="8.28125" style="342" customWidth="1"/>
    <col min="27" max="27" width="8.28125" style="342" hidden="1" customWidth="1"/>
    <col min="28" max="28" width="9.00390625" style="5" customWidth="1"/>
    <col min="29" max="29" width="5.28125" style="341" customWidth="1"/>
    <col min="30" max="16384" width="9.140625" style="341" customWidth="1"/>
  </cols>
  <sheetData>
    <row r="1" spans="2:3" ht="11.25">
      <c r="B1" s="555"/>
      <c r="C1" s="555"/>
    </row>
    <row r="2" spans="2:4" ht="23.25" customHeight="1">
      <c r="B2" s="555"/>
      <c r="C2" s="555"/>
      <c r="D2" s="464" t="s">
        <v>66</v>
      </c>
    </row>
    <row r="3" ht="12" thickBot="1"/>
    <row r="4" spans="1:29" ht="13.5" customHeight="1">
      <c r="A4" s="383"/>
      <c r="B4" s="556" t="s">
        <v>1</v>
      </c>
      <c r="C4" s="557"/>
      <c r="D4" s="562" t="s">
        <v>2</v>
      </c>
      <c r="E4" s="542"/>
      <c r="F4" s="542"/>
      <c r="G4" s="541" t="s">
        <v>3</v>
      </c>
      <c r="H4" s="542"/>
      <c r="I4" s="543"/>
      <c r="J4" s="542" t="s">
        <v>4</v>
      </c>
      <c r="K4" s="542"/>
      <c r="L4" s="543"/>
      <c r="M4" s="541" t="s">
        <v>5</v>
      </c>
      <c r="N4" s="542"/>
      <c r="O4" s="543"/>
      <c r="P4" s="541" t="s">
        <v>6</v>
      </c>
      <c r="Q4" s="542"/>
      <c r="R4" s="542"/>
      <c r="S4" s="543"/>
      <c r="T4" s="541" t="s">
        <v>7</v>
      </c>
      <c r="U4" s="542"/>
      <c r="V4" s="543"/>
      <c r="W4" s="541" t="s">
        <v>8</v>
      </c>
      <c r="X4" s="547"/>
      <c r="Y4" s="549" t="s">
        <v>9</v>
      </c>
      <c r="Z4" s="550"/>
      <c r="AA4" s="550"/>
      <c r="AB4" s="551"/>
      <c r="AC4" s="383"/>
    </row>
    <row r="5" spans="1:29" ht="11.25" customHeight="1">
      <c r="A5" s="463"/>
      <c r="B5" s="558"/>
      <c r="C5" s="559"/>
      <c r="D5" s="563"/>
      <c r="E5" s="545"/>
      <c r="F5" s="545"/>
      <c r="G5" s="544"/>
      <c r="H5" s="545"/>
      <c r="I5" s="546"/>
      <c r="J5" s="545"/>
      <c r="K5" s="545"/>
      <c r="L5" s="546"/>
      <c r="M5" s="544"/>
      <c r="N5" s="545"/>
      <c r="O5" s="546"/>
      <c r="P5" s="544"/>
      <c r="Q5" s="545"/>
      <c r="R5" s="545"/>
      <c r="S5" s="546"/>
      <c r="T5" s="544"/>
      <c r="U5" s="545"/>
      <c r="V5" s="546"/>
      <c r="W5" s="544"/>
      <c r="X5" s="548"/>
      <c r="Y5" s="552"/>
      <c r="Z5" s="553"/>
      <c r="AA5" s="553"/>
      <c r="AB5" s="554"/>
      <c r="AC5" s="463"/>
    </row>
    <row r="6" spans="1:29" ht="11.25" customHeight="1">
      <c r="A6" s="458"/>
      <c r="B6" s="560"/>
      <c r="C6" s="561"/>
      <c r="D6" s="460">
        <v>2020</v>
      </c>
      <c r="E6" s="459">
        <v>2019</v>
      </c>
      <c r="F6" s="12" t="s">
        <v>10</v>
      </c>
      <c r="G6" s="460">
        <v>2020</v>
      </c>
      <c r="H6" s="459">
        <v>2019</v>
      </c>
      <c r="I6" s="12" t="s">
        <v>10</v>
      </c>
      <c r="J6" s="460">
        <v>2020</v>
      </c>
      <c r="K6" s="459">
        <v>2019</v>
      </c>
      <c r="L6" s="12" t="s">
        <v>10</v>
      </c>
      <c r="M6" s="460">
        <v>2020</v>
      </c>
      <c r="N6" s="459">
        <v>2019</v>
      </c>
      <c r="O6" s="12" t="s">
        <v>10</v>
      </c>
      <c r="P6" s="460">
        <v>2020</v>
      </c>
      <c r="Q6" s="459">
        <v>2019</v>
      </c>
      <c r="R6" s="459"/>
      <c r="S6" s="12" t="s">
        <v>10</v>
      </c>
      <c r="T6" s="460">
        <v>2020</v>
      </c>
      <c r="U6" s="459">
        <v>2019</v>
      </c>
      <c r="V6" s="12" t="s">
        <v>10</v>
      </c>
      <c r="W6" s="462">
        <v>2020</v>
      </c>
      <c r="X6" s="461">
        <v>2019</v>
      </c>
      <c r="Y6" s="460">
        <v>2020</v>
      </c>
      <c r="Z6" s="459">
        <v>2019</v>
      </c>
      <c r="AA6" s="459"/>
      <c r="AB6" s="15" t="s">
        <v>10</v>
      </c>
      <c r="AC6" s="458"/>
    </row>
    <row r="7" spans="2:28" ht="10.5">
      <c r="B7" s="355" t="s">
        <v>11</v>
      </c>
      <c r="D7" s="151">
        <f>+'[1]YE 2020'!D7-'[1]9M 2020'!D7</f>
        <v>847</v>
      </c>
      <c r="E7" s="152">
        <f>+'[1]YE 2020'!E7-'[1]9M 2020'!E7</f>
        <v>5752</v>
      </c>
      <c r="F7" s="153">
        <v>-0.8527468706536857</v>
      </c>
      <c r="G7" s="154">
        <f>+'[1]YE 2020'!G7-'[1]9M 2020'!G7</f>
        <v>44</v>
      </c>
      <c r="H7" s="152">
        <f>+'[1]YE 2020'!H7-'[1]9M 2020'!H7</f>
        <v>528</v>
      </c>
      <c r="I7" s="153">
        <v>-0.9166666666666666</v>
      </c>
      <c r="J7" s="154">
        <f>+'[1]YE 2020'!J7-'[1]9M 2020'!J7</f>
        <v>845</v>
      </c>
      <c r="K7" s="152">
        <f>+'[1]YE 2020'!K7-'[1]9M 2020'!K7</f>
        <v>633</v>
      </c>
      <c r="L7" s="155">
        <v>0.334913112164297</v>
      </c>
      <c r="M7" s="154">
        <f>+'[1]YE 2020'!M7-'[1]9M 2020'!M7</f>
        <v>572</v>
      </c>
      <c r="N7" s="152">
        <f>+'[1]YE 2020'!N7-'[1]9M 2020'!N7</f>
        <v>1174</v>
      </c>
      <c r="O7" s="19">
        <v>-0.5127768313458262</v>
      </c>
      <c r="P7" s="154">
        <f>+'[1]YE 2020'!P7-'[1]9M 2020'!P7</f>
        <v>212</v>
      </c>
      <c r="Q7" s="152">
        <f>+'[1]YE 2020'!Q7-'[1]9M 2020'!Q7</f>
        <v>670</v>
      </c>
      <c r="R7" s="152">
        <f>+P7-Q7</f>
        <v>-458</v>
      </c>
      <c r="S7" s="155">
        <f>IF(R7=0,"-",(IF(Q7=0,"-",(IF(AND(P7&lt;0,Q7&gt;0),"",(IF(AND(P7&gt;0,Q7&lt;0),"",(IF(AND(P7&lt;=0,Q7&lt;0),-R7/Q7,R7/Q7)))))))))</f>
        <v>-0.6835820895522388</v>
      </c>
      <c r="T7" s="154">
        <f>+'[1]YE 2020'!S7-'[1]9M 2020'!S7</f>
        <v>74</v>
      </c>
      <c r="U7" s="152">
        <f>+'[1]YE 2020'!T7-'[1]9M 2020'!T7</f>
        <v>143</v>
      </c>
      <c r="V7" s="155">
        <v>-0.4825174825174825</v>
      </c>
      <c r="W7" s="154">
        <f>+'[1]YE 2020'!V7-'[1]9M 2020'!V7</f>
        <v>0</v>
      </c>
      <c r="X7" s="156">
        <f>+'[1]YE 2020'!W7-'[1]9M 2020'!W7</f>
        <v>0</v>
      </c>
      <c r="Y7" s="154">
        <f>+'[1]YE 2020'!X7-'[1]9M 2020'!X7</f>
        <v>2594</v>
      </c>
      <c r="Z7" s="152">
        <f>+'[1]YE 2020'!Y7-'[1]9M 2020'!Y7</f>
        <v>8900</v>
      </c>
      <c r="AA7" s="152">
        <f>+Y7-Z7</f>
        <v>-6306</v>
      </c>
      <c r="AB7" s="157">
        <f>IF(AA7=0,"-",(IF(Z7=0,"-",(IF(AND(Y7&lt;0,Z7&gt;0),"",(IF(AND(Y7&gt;0,Z7&lt;0),"",(IF(AND(Y7&lt;=0,Z7&lt;0),-AA7/Z7,AA7/Z7)))))))))</f>
        <v>-0.7085393258426966</v>
      </c>
    </row>
    <row r="8" spans="1:29" ht="10.5">
      <c r="A8" s="443"/>
      <c r="B8" s="445"/>
      <c r="C8" s="457" t="s">
        <v>12</v>
      </c>
      <c r="D8" s="158">
        <f>+'[1]YE 2020'!D8-'[1]9M 2020'!D8</f>
        <v>690</v>
      </c>
      <c r="E8" s="159">
        <f>+'[1]YE 2020'!E8-'[1]9M 2020'!E8</f>
        <v>5492</v>
      </c>
      <c r="F8" s="160">
        <v>-0.8743627093954843</v>
      </c>
      <c r="G8" s="161">
        <f>+'[1]YE 2020'!G8-'[1]9M 2020'!G8</f>
        <v>42</v>
      </c>
      <c r="H8" s="159">
        <f>+'[1]YE 2020'!H8-'[1]9M 2020'!H8</f>
        <v>522</v>
      </c>
      <c r="I8" s="160">
        <v>-0.9195402298850575</v>
      </c>
      <c r="J8" s="161">
        <f>+'[1]YE 2020'!J8-'[1]9M 2020'!J8</f>
        <v>821</v>
      </c>
      <c r="K8" s="159">
        <f>+'[1]YE 2020'!K8-'[1]9M 2020'!K8</f>
        <v>603</v>
      </c>
      <c r="L8" s="162">
        <v>0.3615257048092869</v>
      </c>
      <c r="M8" s="161">
        <f>+'[1]YE 2020'!M8-'[1]9M 2020'!M8</f>
        <v>0</v>
      </c>
      <c r="N8" s="159">
        <f>+'[1]YE 2020'!N8-'[1]9M 2020'!N8</f>
        <v>0</v>
      </c>
      <c r="O8" s="484" t="s">
        <v>13</v>
      </c>
      <c r="P8" s="161">
        <f>+'[1]YE 2020'!P8-'[1]9M 2020'!P8</f>
        <v>0</v>
      </c>
      <c r="Q8" s="159">
        <f>+'[1]YE 2020'!Q8-'[1]9M 2020'!Q8</f>
        <v>0</v>
      </c>
      <c r="R8" s="159">
        <f>+P8-Q8</f>
        <v>0</v>
      </c>
      <c r="S8" s="456" t="str">
        <f>IF(R8=0,"-",(IF(Q8=0,"-",(IF(AND(P8&lt;0,Q8&gt;0),"",(IF(AND(P8&gt;0,Q8&lt;0),"",(IF(AND(P8&lt;=0,Q8&lt;0),-R8/Q8,R8/Q8)))))))))</f>
        <v>-</v>
      </c>
      <c r="T8" s="161">
        <f>+'[1]YE 2020'!S8-'[1]9M 2020'!S8</f>
        <v>0</v>
      </c>
      <c r="U8" s="159">
        <f>+'[1]YE 2020'!T8-'[1]9M 2020'!T8</f>
        <v>0</v>
      </c>
      <c r="V8" s="456" t="s">
        <v>13</v>
      </c>
      <c r="W8" s="161">
        <f>+'[1]YE 2020'!V8-'[1]9M 2020'!V8</f>
        <v>121</v>
      </c>
      <c r="X8" s="163">
        <f>+'[1]YE 2020'!W8-'[1]9M 2020'!W8</f>
        <v>114</v>
      </c>
      <c r="Y8" s="161">
        <f>+'[1]YE 2020'!X8-'[1]9M 2020'!X8</f>
        <v>1674</v>
      </c>
      <c r="Z8" s="159">
        <f>+'[1]YE 2020'!Y8-'[1]9M 2020'!Y8</f>
        <v>6731</v>
      </c>
      <c r="AA8" s="159">
        <f>+Y8-Z8</f>
        <v>-5057</v>
      </c>
      <c r="AB8" s="157">
        <f>IF(AA8=0,"-",(IF(Z8=0,"-",(IF(AND(Y8&lt;0,Z8&gt;0),"",(IF(AND(Y8&gt;0,Z8&lt;0),"",(IF(AND(Y8&lt;=0,Z8&lt;0),-AA8/Z8,AA8/Z8)))))))))</f>
        <v>-0.7512999554300995</v>
      </c>
      <c r="AC8" s="443"/>
    </row>
    <row r="9" spans="2:28" ht="10.5">
      <c r="B9" s="355" t="s">
        <v>14</v>
      </c>
      <c r="C9" s="425"/>
      <c r="D9" s="164">
        <f>+'[1]YE 2020'!D9-'[1]9M 2020'!D9</f>
        <v>108</v>
      </c>
      <c r="E9" s="165">
        <f>+'[1]YE 2020'!E9-'[1]9M 2020'!E9</f>
        <v>239</v>
      </c>
      <c r="F9" s="166">
        <v>-0.5481171548117155</v>
      </c>
      <c r="G9" s="167">
        <f>+'[1]YE 2020'!G9-'[1]9M 2020'!G9</f>
        <v>1</v>
      </c>
      <c r="H9" s="165">
        <f>+'[1]YE 2020'!H9-'[1]9M 2020'!H9</f>
        <v>-2</v>
      </c>
      <c r="I9" s="166" t="s">
        <v>15</v>
      </c>
      <c r="J9" s="167">
        <f>+'[1]YE 2020'!J9-'[1]9M 2020'!J9</f>
        <v>5</v>
      </c>
      <c r="K9" s="165">
        <f>+'[1]YE 2020'!K9-'[1]9M 2020'!K9</f>
        <v>9</v>
      </c>
      <c r="L9" s="168">
        <v>-0.4444444444444444</v>
      </c>
      <c r="M9" s="167">
        <f>+'[1]YE 2020'!M9-'[1]9M 2020'!M9</f>
        <v>202</v>
      </c>
      <c r="N9" s="165">
        <f>+'[1]YE 2020'!N9-'[1]9M 2020'!N9</f>
        <v>506</v>
      </c>
      <c r="O9" s="34">
        <v>-0.6007905138339921</v>
      </c>
      <c r="P9" s="167">
        <f>+'[1]YE 2020'!P9-'[1]9M 2020'!P9</f>
        <v>33</v>
      </c>
      <c r="Q9" s="165">
        <f>+'[1]YE 2020'!Q9-'[1]9M 2020'!Q9</f>
        <v>182</v>
      </c>
      <c r="R9" s="165">
        <f>+P9-Q9</f>
        <v>-149</v>
      </c>
      <c r="S9" s="168">
        <f>IF(R9=0,"-",(IF(Q9=0,"-",(IF(AND(P9&lt;0,Q9&gt;0),"",(IF(AND(P9&gt;0,Q9&lt;0),"",(IF(AND(P9&lt;=0,Q9&lt;0),-R9/Q9,R9/Q9)))))))))</f>
        <v>-0.8186813186813187</v>
      </c>
      <c r="T9" s="167">
        <f>+'[1]YE 2020'!S9-'[1]9M 2020'!S9</f>
        <v>35</v>
      </c>
      <c r="U9" s="165">
        <f>+'[1]YE 2020'!T9-'[1]9M 2020'!T9</f>
        <v>59</v>
      </c>
      <c r="V9" s="168">
        <v>-0.4067796610169492</v>
      </c>
      <c r="W9" s="167">
        <f>+'[1]YE 2020'!V9-'[1]9M 2020'!V9</f>
        <v>-384</v>
      </c>
      <c r="X9" s="169">
        <f>+'[1]YE 2020'!W9-'[1]9M 2020'!W9</f>
        <v>-993</v>
      </c>
      <c r="Y9" s="167">
        <f>+'[1]YE 2020'!X9-'[1]9M 2020'!X9</f>
        <v>0</v>
      </c>
      <c r="Z9" s="165">
        <f>+'[1]YE 2020'!Y9-'[1]9M 2020'!Y9</f>
        <v>0</v>
      </c>
      <c r="AA9" s="165">
        <f>+Y9-Z9</f>
        <v>0</v>
      </c>
      <c r="AB9" s="455" t="str">
        <f>IF(AA9=0,"-",(IF(Z9=0,"-",(IF(AND(Y9&lt;0,Z9&gt;0),"",(IF(AND(Y9&gt;0,Z9&lt;0),"",(IF(AND(Y9&lt;=0,Z9&lt;0),-AA9/Z9,AA9/Z9)))))))))</f>
        <v>-</v>
      </c>
    </row>
    <row r="10" spans="2:28" s="383" customFormat="1" ht="10.5">
      <c r="B10" s="431" t="s">
        <v>16</v>
      </c>
      <c r="C10" s="454"/>
      <c r="D10" s="453">
        <f>+'[1]YE 2020'!D10-'[1]9M 2020'!D10</f>
        <v>955</v>
      </c>
      <c r="E10" s="434">
        <f>+'[1]YE 2020'!E10-'[1]9M 2020'!E10</f>
        <v>5991</v>
      </c>
      <c r="F10" s="174">
        <v>-0.8405942246703388</v>
      </c>
      <c r="G10" s="435">
        <f>+'[1]YE 2020'!G10-'[1]9M 2020'!G10</f>
        <v>45</v>
      </c>
      <c r="H10" s="434">
        <f>+'[1]YE 2020'!H10-'[1]9M 2020'!H10</f>
        <v>526</v>
      </c>
      <c r="I10" s="174">
        <v>-0.9144486692015209</v>
      </c>
      <c r="J10" s="435">
        <f>+'[1]YE 2020'!J10-'[1]9M 2020'!J10</f>
        <v>850</v>
      </c>
      <c r="K10" s="434">
        <f>+'[1]YE 2020'!K10-'[1]9M 2020'!K10</f>
        <v>642</v>
      </c>
      <c r="L10" s="176">
        <v>0.32398753894080995</v>
      </c>
      <c r="M10" s="435">
        <f>+'[1]YE 2020'!M10-'[1]9M 2020'!M10</f>
        <v>774</v>
      </c>
      <c r="N10" s="434">
        <f>+'[1]YE 2020'!N10-'[1]9M 2020'!N10</f>
        <v>1680</v>
      </c>
      <c r="O10" s="42">
        <v>-0.5392857142857143</v>
      </c>
      <c r="P10" s="435">
        <f>+'[1]YE 2020'!P10-'[1]9M 2020'!P10</f>
        <v>245</v>
      </c>
      <c r="Q10" s="434">
        <f>+'[1]YE 2020'!Q10-'[1]9M 2020'!Q10</f>
        <v>852</v>
      </c>
      <c r="R10" s="433">
        <f>+P10-Q10</f>
        <v>-607</v>
      </c>
      <c r="S10" s="176">
        <f>IF(R10=0,"-",(IF(Q10=0,"-",(IF(AND(P10&lt;0,Q10&gt;0),"",(IF(AND(P10&gt;0,Q10&lt;0),"",(IF(AND(P10&lt;=0,Q10&lt;0),-R10/Q10,R10/Q10)))))))))</f>
        <v>-0.7124413145539906</v>
      </c>
      <c r="T10" s="435">
        <f>+'[1]YE 2020'!S10-'[1]9M 2020'!S10</f>
        <v>109</v>
      </c>
      <c r="U10" s="434">
        <f>+'[1]YE 2020'!T10-'[1]9M 2020'!T10</f>
        <v>202</v>
      </c>
      <c r="V10" s="176">
        <v>-0.4603960396039604</v>
      </c>
      <c r="W10" s="435">
        <f>+'[1]YE 2020'!V10-'[1]9M 2020'!V10</f>
        <v>-384</v>
      </c>
      <c r="X10" s="436">
        <f>+'[1]YE 2020'!W10-'[1]9M 2020'!W10</f>
        <v>-993</v>
      </c>
      <c r="Y10" s="435">
        <f>+'[1]YE 2020'!X10-'[1]9M 2020'!X10</f>
        <v>2594</v>
      </c>
      <c r="Z10" s="434">
        <f>+'[1]YE 2020'!Y10-'[1]9M 2020'!Y10</f>
        <v>8900</v>
      </c>
      <c r="AA10" s="433">
        <f>+Y10-Z10</f>
        <v>-6306</v>
      </c>
      <c r="AB10" s="178">
        <f>IF(AA10=0,"-",(IF(Z10=0,"-",(IF(AND(Y10&lt;0,Z10&gt;0),"",(IF(AND(Y10&gt;0,Z10&lt;0),"",(IF(AND(Y10&lt;=0,Z10&lt;0),-AA10/Z10,AA10/Z10)))))))))</f>
        <v>-0.7085393258426966</v>
      </c>
    </row>
    <row r="11" spans="2:28" ht="10.5">
      <c r="B11" s="355"/>
      <c r="C11" s="425"/>
      <c r="D11" s="179"/>
      <c r="E11" s="152"/>
      <c r="F11" s="160"/>
      <c r="G11" s="180"/>
      <c r="H11" s="152"/>
      <c r="I11" s="160"/>
      <c r="J11" s="180"/>
      <c r="K11" s="152"/>
      <c r="L11" s="162"/>
      <c r="M11" s="180"/>
      <c r="N11" s="152"/>
      <c r="O11" s="28"/>
      <c r="P11" s="180"/>
      <c r="Q11" s="152"/>
      <c r="R11" s="152"/>
      <c r="S11" s="162"/>
      <c r="T11" s="180"/>
      <c r="U11" s="152"/>
      <c r="V11" s="162"/>
      <c r="W11" s="180"/>
      <c r="X11" s="181"/>
      <c r="Y11" s="180"/>
      <c r="Z11" s="152"/>
      <c r="AA11" s="152"/>
      <c r="AB11" s="157"/>
    </row>
    <row r="12" spans="2:28" ht="20.25" customHeight="1">
      <c r="B12" s="355" t="s">
        <v>17</v>
      </c>
      <c r="C12" s="425"/>
      <c r="D12" s="179">
        <f>+'[1]YE 2020'!D12-'[1]9M 2020'!D12</f>
        <v>376</v>
      </c>
      <c r="E12" s="152">
        <f>+'[1]YE 2020'!E12-'[1]9M 2020'!E12</f>
        <v>300.00943378000375</v>
      </c>
      <c r="F12" s="160">
        <v>0.2532939223361888</v>
      </c>
      <c r="G12" s="180">
        <f>+'[1]YE 2020'!G12-'[1]9M 2020'!G12</f>
        <v>46</v>
      </c>
      <c r="H12" s="152">
        <f>+'[1]YE 2020'!H12-'[1]9M 2020'!H12</f>
        <v>38</v>
      </c>
      <c r="I12" s="160">
        <v>0.21052631578947367</v>
      </c>
      <c r="J12" s="180">
        <f>+'[1]YE 2020'!J12-'[1]9M 2020'!J12</f>
        <v>23</v>
      </c>
      <c r="K12" s="152">
        <f>+'[1]YE 2020'!K12-'[1]9M 2020'!K12</f>
        <v>45</v>
      </c>
      <c r="L12" s="162">
        <v>-0.4888888888888889</v>
      </c>
      <c r="M12" s="180">
        <f>+'[1]YE 2020'!M12-'[1]9M 2020'!M12</f>
        <v>151</v>
      </c>
      <c r="N12" s="152">
        <f>+'[1]YE 2020'!N12-'[1]9M 2020'!N12</f>
        <v>89</v>
      </c>
      <c r="O12" s="28">
        <v>0.6966292134831461</v>
      </c>
      <c r="P12" s="180">
        <f>+'[1]YE 2020'!P12-'[1]9M 2020'!P12</f>
        <v>62</v>
      </c>
      <c r="Q12" s="152">
        <f>+'[1]YE 2020'!Q12-'[1]9M 2020'!Q12</f>
        <v>34</v>
      </c>
      <c r="R12" s="152">
        <f>+P12-Q12</f>
        <v>28</v>
      </c>
      <c r="S12" s="162">
        <f>IF(R12=0,"-",(IF(Q12=0,"-",(IF(AND(P12&lt;0,Q12&gt;0),"",(IF(AND(P12&gt;0,Q12&lt;0),"",(IF(AND(P12&lt;=0,Q12&lt;0),-R12/Q12,R12/Q12)))))))))</f>
        <v>0.8235294117647058</v>
      </c>
      <c r="T12" s="180">
        <f>+'[1]YE 2020'!S12-'[1]9M 2020'!S12</f>
        <v>231</v>
      </c>
      <c r="U12" s="152">
        <f>+'[1]YE 2020'!T12-'[1]9M 2020'!T12</f>
        <v>566</v>
      </c>
      <c r="V12" s="162">
        <v>-0.5918727915194346</v>
      </c>
      <c r="W12" s="180">
        <f>+'[1]YE 2020'!V12-'[1]9M 2020'!V12</f>
        <v>-235</v>
      </c>
      <c r="X12" s="181">
        <f>+'[1]YE 2020'!W12-'[1]9M 2020'!W12</f>
        <v>-263.00943378000375</v>
      </c>
      <c r="Y12" s="180">
        <f>+'[1]YE 2020'!X12-'[1]9M 2020'!X12</f>
        <v>654</v>
      </c>
      <c r="Z12" s="152">
        <f>+'[1]YE 2020'!Y12-'[1]9M 2020'!Y12</f>
        <v>809</v>
      </c>
      <c r="AA12" s="152">
        <f>+Y12-Z12</f>
        <v>-155</v>
      </c>
      <c r="AB12" s="157">
        <f>IF(AA12=0,"-",(IF(Z12=0,"-",(IF(AND(Y12&lt;0,Z12&gt;0),"",(IF(AND(Y12&gt;0,Z12&lt;0),"",(IF(AND(Y12&lt;=0,Z12&lt;0),-AA12/Z12,AA12/Z12)))))))))</f>
        <v>-0.1915945611866502</v>
      </c>
    </row>
    <row r="13" spans="2:28" s="374" customFormat="1" ht="20.25" customHeight="1" thickBot="1">
      <c r="B13" s="390"/>
      <c r="C13" s="452" t="s">
        <v>18</v>
      </c>
      <c r="D13" s="46">
        <f>+'[1]YE 2020'!D13-'[1]9M 2020'!D13</f>
        <v>79</v>
      </c>
      <c r="E13" s="18">
        <f>+'[1]YE 2020'!E13-'[1]9M 2020'!E13</f>
        <v>82</v>
      </c>
      <c r="F13" s="160">
        <v>-0.036585365853658534</v>
      </c>
      <c r="G13" s="47">
        <f>+'[1]YE 2020'!G13-'[1]9M 2020'!G13</f>
        <v>18</v>
      </c>
      <c r="H13" s="18">
        <f>+'[1]YE 2020'!H13-'[1]9M 2020'!H13</f>
        <v>17</v>
      </c>
      <c r="I13" s="160">
        <v>0.058823529411764705</v>
      </c>
      <c r="J13" s="47">
        <f>+'[1]YE 2020'!J13-'[1]9M 2020'!J13</f>
        <v>7</v>
      </c>
      <c r="K13" s="18">
        <f>+'[1]YE 2020'!K13-'[1]9M 2020'!K13</f>
        <v>26</v>
      </c>
      <c r="L13" s="28">
        <v>-0.7307692307692307</v>
      </c>
      <c r="M13" s="47">
        <f>+'[1]YE 2020'!M13-'[1]9M 2020'!M13</f>
        <v>25</v>
      </c>
      <c r="N13" s="18">
        <f>+'[1]YE 2020'!N13-'[1]9M 2020'!N13</f>
        <v>38</v>
      </c>
      <c r="O13" s="28">
        <v>-0.34210526315789475</v>
      </c>
      <c r="P13" s="47">
        <f>+'[1]YE 2020'!P13-'[1]9M 2020'!P13</f>
        <v>15</v>
      </c>
      <c r="Q13" s="18">
        <f>+'[1]YE 2020'!Q13-'[1]9M 2020'!Q13</f>
        <v>25</v>
      </c>
      <c r="R13" s="18">
        <f>+P13-Q13</f>
        <v>-10</v>
      </c>
      <c r="S13" s="28">
        <f>IF(R13=0,"-",(IF(Q13=0,"-",(IF(AND(P13&lt;0,Q13&gt;0),"",(IF(AND(P13&gt;0,Q13&lt;0),"",(IF(AND(P13&lt;=0,Q13&lt;0),-R13/Q13,R13/Q13)))))))))</f>
        <v>-0.4</v>
      </c>
      <c r="T13" s="47">
        <f>+'[1]YE 2020'!S13-'[1]9M 2020'!S13</f>
        <v>18</v>
      </c>
      <c r="U13" s="18">
        <f>+'[1]YE 2020'!T13-'[1]9M 2020'!T13</f>
        <v>6</v>
      </c>
      <c r="V13" s="28">
        <v>2</v>
      </c>
      <c r="W13" s="47">
        <f>+'[1]YE 2020'!V13-'[1]9M 2020'!V13</f>
        <v>-15</v>
      </c>
      <c r="X13" s="48">
        <f>+'[1]YE 2020'!W13-'[1]9M 2020'!W13</f>
        <v>-8</v>
      </c>
      <c r="Y13" s="47">
        <f>+'[1]YE 2020'!X13-'[1]9M 2020'!X13</f>
        <v>147</v>
      </c>
      <c r="Z13" s="18">
        <f>+'[1]YE 2020'!Y13-'[1]9M 2020'!Y13</f>
        <v>186</v>
      </c>
      <c r="AA13" s="18">
        <f>+Y13-Z13</f>
        <v>-39</v>
      </c>
      <c r="AB13" s="22">
        <f>IF(AA13=0,"-",(IF(Z13=0,"-",(IF(AND(Y13&lt;0,Z13&gt;0),"",(IF(AND(Y13&gt;0,Z13&lt;0),"",(IF(AND(Y13&lt;=0,Z13&lt;0),-AA13/Z13,AA13/Z13)))))))))</f>
        <v>-0.20967741935483872</v>
      </c>
    </row>
    <row r="14" spans="2:29" s="383" customFormat="1" ht="21.75" customHeight="1">
      <c r="B14" s="372" t="s">
        <v>19</v>
      </c>
      <c r="C14" s="451"/>
      <c r="D14" s="450">
        <f>+'[1]YE 2020'!D14-'[1]9M 2020'!D14</f>
        <v>1331</v>
      </c>
      <c r="E14" s="447">
        <f>+'[1]YE 2020'!E14-'[1]9M 2020'!E14</f>
        <v>6291.009433780004</v>
      </c>
      <c r="F14" s="184">
        <v>-0.7884282301576111</v>
      </c>
      <c r="G14" s="448">
        <f>+'[1]YE 2020'!G14-'[1]9M 2020'!G14</f>
        <v>91</v>
      </c>
      <c r="H14" s="447">
        <f>+'[1]YE 2020'!H14-'[1]9M 2020'!H14</f>
        <v>564</v>
      </c>
      <c r="I14" s="184">
        <v>-0.8386524822695035</v>
      </c>
      <c r="J14" s="448">
        <f>+'[1]YE 2020'!J14-'[1]9M 2020'!J14</f>
        <v>873</v>
      </c>
      <c r="K14" s="447">
        <f>+'[1]YE 2020'!K14-'[1]9M 2020'!K14</f>
        <v>687</v>
      </c>
      <c r="L14" s="186">
        <v>0.27074235807860264</v>
      </c>
      <c r="M14" s="448">
        <f>+'[1]YE 2020'!M14-'[1]9M 2020'!M14</f>
        <v>925</v>
      </c>
      <c r="N14" s="447">
        <f>+'[1]YE 2020'!N14-'[1]9M 2020'!N14</f>
        <v>1769</v>
      </c>
      <c r="O14" s="56">
        <v>-0.4771057094403618</v>
      </c>
      <c r="P14" s="448">
        <f>+'[1]YE 2020'!P14-'[1]9M 2020'!P14</f>
        <v>307</v>
      </c>
      <c r="Q14" s="447">
        <f>+'[1]YE 2020'!Q14-'[1]9M 2020'!Q14</f>
        <v>886</v>
      </c>
      <c r="R14" s="447">
        <f>+P14-Q14</f>
        <v>-579</v>
      </c>
      <c r="S14" s="186">
        <f>IF(R14=0,"-",(IF(Q14=0,"-",(IF(AND(P14&lt;0,Q14&gt;0),"",(IF(AND(P14&gt;0,Q14&lt;0),"",(IF(AND(P14&lt;=0,Q14&lt;0),-R14/Q14,R14/Q14)))))))))</f>
        <v>-0.6534988713318285</v>
      </c>
      <c r="T14" s="448">
        <f>+'[1]YE 2020'!S14-'[1]9M 2020'!S14</f>
        <v>340</v>
      </c>
      <c r="U14" s="447">
        <f>+'[1]YE 2020'!T14-'[1]9M 2020'!T14</f>
        <v>768</v>
      </c>
      <c r="V14" s="186">
        <v>-0.5572916666666666</v>
      </c>
      <c r="W14" s="448">
        <f>+'[1]YE 2020'!V14-'[1]9M 2020'!V14</f>
        <v>-619</v>
      </c>
      <c r="X14" s="449">
        <f>+'[1]YE 2020'!W14-'[1]9M 2020'!W14</f>
        <v>-1256.0094337800037</v>
      </c>
      <c r="Y14" s="448">
        <f>+'[1]YE 2020'!X14-'[1]9M 2020'!X14</f>
        <v>3248</v>
      </c>
      <c r="Z14" s="447">
        <f>+'[1]YE 2020'!Y14-'[1]9M 2020'!Y14</f>
        <v>9709</v>
      </c>
      <c r="AA14" s="447">
        <f>+Y14-Z14</f>
        <v>-6461</v>
      </c>
      <c r="AB14" s="188">
        <f>IF(AA14=0,"-",(IF(Z14=0,"-",(IF(AND(Y14&lt;0,Z14&gt;0),"",(IF(AND(Y14&gt;0,Z14&lt;0),"",(IF(AND(Y14&lt;=0,Z14&lt;0),-AA14/Z14,AA14/Z14)))))))))</f>
        <v>-0.665465032444124</v>
      </c>
      <c r="AC14" s="426"/>
    </row>
    <row r="15" spans="2:28" ht="12" customHeight="1">
      <c r="B15" s="355"/>
      <c r="C15" s="425" t="s">
        <v>20</v>
      </c>
      <c r="D15" s="179">
        <f>+'[1]YE 2020'!D15-'[1]9M 2020'!D15</f>
        <v>53.494968729999954</v>
      </c>
      <c r="E15" s="152">
        <f>+'[1]YE 2020'!E15-'[1]9M 2020'!E15</f>
        <v>88.24130733999993</v>
      </c>
      <c r="F15" s="160">
        <v>-0.3937650025528283</v>
      </c>
      <c r="G15" s="180">
        <f>+'[1]YE 2020'!G15-'[1]9M 2020'!G15</f>
        <v>19.64676388999998</v>
      </c>
      <c r="H15" s="152">
        <f>+'[1]YE 2020'!H15-'[1]9M 2020'!H15</f>
        <v>3.4058233200000103</v>
      </c>
      <c r="I15" s="160">
        <v>4.768579883351061</v>
      </c>
      <c r="J15" s="180">
        <f>+'[1]YE 2020'!J15-'[1]9M 2020'!J15</f>
        <v>3.0286446700000003</v>
      </c>
      <c r="K15" s="152">
        <f>+'[1]YE 2020'!K15-'[1]9M 2020'!K15</f>
        <v>4.332407849999999</v>
      </c>
      <c r="L15" s="162">
        <v>-0.30093269727594996</v>
      </c>
      <c r="M15" s="180">
        <f>+'[1]YE 2020'!M15-'[1]9M 2020'!M15</f>
        <v>27.202096689999994</v>
      </c>
      <c r="N15" s="152">
        <f>+'[1]YE 2020'!N15-'[1]9M 2020'!N15</f>
        <v>-8.27980359</v>
      </c>
      <c r="O15" s="28" t="s">
        <v>15</v>
      </c>
      <c r="P15" s="180">
        <f>+'[1]YE 2020'!P15-'[1]9M 2020'!P15</f>
        <v>1.0727630699999988</v>
      </c>
      <c r="Q15" s="152">
        <f>+'[1]YE 2020'!Q15-'[1]9M 2020'!Q15</f>
        <v>-0.3891511300000001</v>
      </c>
      <c r="R15" s="152">
        <f>+P15-Q15</f>
        <v>1.461914199999999</v>
      </c>
      <c r="S15" s="162">
        <f>IF(R15=0,"-",(IF(Q15=0,"-",(IF(AND(P15&lt;0,Q15&gt;0),"",(IF(AND(P15&gt;0,Q15&lt;0),"",(IF(AND(P15&lt;=0,Q15&lt;0),-R15/Q15,R15/Q15)))))))))</f>
      </c>
      <c r="T15" s="180">
        <f>+'[1]YE 2020'!S15-'[1]9M 2020'!S15</f>
        <v>110.15618217000002</v>
      </c>
      <c r="U15" s="152">
        <f>+'[1]YE 2020'!T15-'[1]9M 2020'!T15</f>
        <v>167.01357952000006</v>
      </c>
      <c r="V15" s="162">
        <v>-0.34043577482387477</v>
      </c>
      <c r="W15" s="180">
        <f>+'[1]YE 2020'!V15-'[1]9M 2020'!V15</f>
        <v>-67.3584500099999</v>
      </c>
      <c r="X15" s="181">
        <f>+'[1]YE 2020'!W15-'[1]9M 2020'!W15</f>
        <v>-82.54458542999998</v>
      </c>
      <c r="Y15" s="180">
        <f>+'[1]YE 2020'!X15-'[1]9M 2020'!X15</f>
        <v>147.24296921</v>
      </c>
      <c r="Z15" s="152">
        <f>+'[1]YE 2020'!Y15-'[1]9M 2020'!Y15</f>
        <v>171.77957787999992</v>
      </c>
      <c r="AA15" s="152">
        <f>+Y15-Z15</f>
        <v>-24.536608669999907</v>
      </c>
      <c r="AB15" s="157">
        <f>IF(AA15=0,"-",(IF(Z15=0,"-",(IF(AND(Y15&lt;0,Z15&gt;0),"",(IF(AND(Y15&gt;0,Z15&lt;0),"",(IF(AND(Y15&lt;=0,Z15&lt;0),-AA15/Z15,AA15/Z15)))))))))</f>
        <v>-0.14283775156986617</v>
      </c>
    </row>
    <row r="16" spans="1:29" ht="16.5" customHeight="1">
      <c r="A16" s="383"/>
      <c r="B16" s="438"/>
      <c r="C16" s="446"/>
      <c r="D16" s="189"/>
      <c r="E16" s="190"/>
      <c r="F16" s="160"/>
      <c r="G16" s="191"/>
      <c r="H16" s="190"/>
      <c r="I16" s="160"/>
      <c r="J16" s="191"/>
      <c r="K16" s="190"/>
      <c r="L16" s="162"/>
      <c r="M16" s="191"/>
      <c r="N16" s="190"/>
      <c r="O16" s="28"/>
      <c r="P16" s="191"/>
      <c r="Q16" s="190"/>
      <c r="R16" s="190"/>
      <c r="S16" s="162"/>
      <c r="T16" s="191"/>
      <c r="U16" s="190"/>
      <c r="V16" s="162"/>
      <c r="W16" s="191"/>
      <c r="X16" s="192"/>
      <c r="Y16" s="191"/>
      <c r="Z16" s="190"/>
      <c r="AA16" s="190"/>
      <c r="AB16" s="157"/>
      <c r="AC16" s="426"/>
    </row>
    <row r="17" spans="2:28" ht="10.5">
      <c r="B17" s="355" t="s">
        <v>21</v>
      </c>
      <c r="D17" s="193">
        <f>+'[1]YE 2020'!D17-'[1]9M 2020'!D17</f>
        <v>-922</v>
      </c>
      <c r="E17" s="152">
        <f>+'[1]YE 2020'!E17-'[1]9M 2020'!E17</f>
        <v>-3380</v>
      </c>
      <c r="F17" s="160">
        <v>-0.7272189349112426</v>
      </c>
      <c r="G17" s="180">
        <f>+'[1]YE 2020'!G17-'[1]9M 2020'!G17</f>
        <v>-135</v>
      </c>
      <c r="H17" s="152">
        <f>+'[1]YE 2020'!H17-'[1]9M 2020'!H17</f>
        <v>-433</v>
      </c>
      <c r="I17" s="160">
        <v>-0.6882217090069284</v>
      </c>
      <c r="J17" s="180">
        <f>+'[1]YE 2020'!J17-'[1]9M 2020'!J17</f>
        <v>-331</v>
      </c>
      <c r="K17" s="152">
        <f>+'[1]YE 2020'!K17-'[1]9M 2020'!K17</f>
        <v>-454</v>
      </c>
      <c r="L17" s="162">
        <v>-0.2709251101321586</v>
      </c>
      <c r="M17" s="180">
        <f>+'[1]YE 2020'!M17-'[1]9M 2020'!M17</f>
        <v>-580</v>
      </c>
      <c r="N17" s="152">
        <f>+'[1]YE 2020'!N17-'[1]9M 2020'!N17</f>
        <v>-999</v>
      </c>
      <c r="O17" s="28">
        <v>-0.4194194194194194</v>
      </c>
      <c r="P17" s="180">
        <f>+'[1]YE 2020'!P17-'[1]9M 2020'!P17</f>
        <v>-102</v>
      </c>
      <c r="Q17" s="152">
        <f>+'[1]YE 2020'!Q17-'[1]9M 2020'!Q17</f>
        <v>-361</v>
      </c>
      <c r="R17" s="152">
        <f aca="true" t="shared" si="0" ref="R17:R26">Q17-P17</f>
        <v>-259</v>
      </c>
      <c r="S17" s="162">
        <f>IF(R17=0,"-",(IF(Q17=0,"-",(IF(AND(P17&lt;0,Q17&gt;0),"",(IF(AND(P17&gt;0,Q17&lt;0),"",(IF(AND(P17&lt;=0,Q17&lt;0),-R17/Q17,R17/Q17)))))))))</f>
        <v>-0.7174515235457064</v>
      </c>
      <c r="T17" s="180">
        <f>+'[1]YE 2020'!S17-'[1]9M 2020'!S17</f>
        <v>-44</v>
      </c>
      <c r="U17" s="152">
        <f>+'[1]YE 2020'!T17-'[1]9M 2020'!T17</f>
        <v>-73</v>
      </c>
      <c r="V17" s="162">
        <v>-0.3972602739726027</v>
      </c>
      <c r="W17" s="180">
        <f>+'[1]YE 2020'!V17-'[1]9M 2020'!V17</f>
        <v>389</v>
      </c>
      <c r="X17" s="181">
        <f>+'[1]YE 2020'!W17-'[1]9M 2020'!W17</f>
        <v>772</v>
      </c>
      <c r="Y17" s="180">
        <f>+'[1]YE 2020'!X17-'[1]9M 2020'!X17</f>
        <v>-1725</v>
      </c>
      <c r="Z17" s="152">
        <f>+'[1]YE 2020'!Y17-'[1]9M 2020'!Y17</f>
        <v>-4928</v>
      </c>
      <c r="AA17" s="152">
        <f aca="true" t="shared" si="1" ref="AA17:AA26">Z17-Y17</f>
        <v>-3203</v>
      </c>
      <c r="AB17" s="157">
        <f aca="true" t="shared" si="2" ref="AB17:AB27">IF(AA17=0,"-",(IF(Z17=0,"-",(IF(AND(Y17&lt;0,Z17&gt;0),"",(IF(AND(Y17&gt;0,Z17&lt;0),"",(IF(AND(Y17&lt;=0,Z17&lt;0),-AA17/Z17,AA17/Z17)))))))))</f>
        <v>-0.6499594155844156</v>
      </c>
    </row>
    <row r="18" spans="1:29" ht="10.5">
      <c r="A18" s="443"/>
      <c r="B18" s="445"/>
      <c r="C18" s="443" t="s">
        <v>22</v>
      </c>
      <c r="D18" s="193">
        <f>+'[1]YE 2020'!D18-'[1]9M 2020'!D18</f>
        <v>-206</v>
      </c>
      <c r="E18" s="152">
        <f>+'[1]YE 2020'!E18-'[1]9M 2020'!E18</f>
        <v>-1420</v>
      </c>
      <c r="F18" s="160">
        <v>-0.8549295774647887</v>
      </c>
      <c r="G18" s="180">
        <f>+'[1]YE 2020'!G18-'[1]9M 2020'!G18</f>
        <v>-13</v>
      </c>
      <c r="H18" s="152">
        <f>+'[1]YE 2020'!H18-'[1]9M 2020'!H18</f>
        <v>-116</v>
      </c>
      <c r="I18" s="160">
        <v>-0.8879310344827587</v>
      </c>
      <c r="J18" s="180">
        <f>+'[1]YE 2020'!J18-'[1]9M 2020'!J18</f>
        <v>-44</v>
      </c>
      <c r="K18" s="152">
        <f>+'[1]YE 2020'!K18-'[1]9M 2020'!K18</f>
        <v>-80</v>
      </c>
      <c r="L18" s="160">
        <v>-0.45</v>
      </c>
      <c r="M18" s="194"/>
      <c r="N18" s="195"/>
      <c r="O18" s="195"/>
      <c r="P18" s="194"/>
      <c r="Q18" s="195"/>
      <c r="R18" s="195">
        <f t="shared" si="0"/>
        <v>0</v>
      </c>
      <c r="S18" s="444"/>
      <c r="T18" s="194"/>
      <c r="U18" s="195"/>
      <c r="V18" s="444"/>
      <c r="W18" s="194"/>
      <c r="X18" s="197"/>
      <c r="Y18" s="180">
        <f>+'[1]YE 2020'!X18-'[1]9M 2020'!X18</f>
        <v>-265</v>
      </c>
      <c r="Z18" s="152">
        <f>+'[1]YE 2020'!Y18-'[1]9M 2020'!Y18</f>
        <v>-1620</v>
      </c>
      <c r="AA18" s="152">
        <f t="shared" si="1"/>
        <v>-1355</v>
      </c>
      <c r="AB18" s="198">
        <f t="shared" si="2"/>
        <v>-0.8364197530864198</v>
      </c>
      <c r="AC18" s="443"/>
    </row>
    <row r="19" spans="1:29" ht="10.5">
      <c r="A19" s="443"/>
      <c r="B19" s="445"/>
      <c r="C19" s="443" t="s">
        <v>23</v>
      </c>
      <c r="D19" s="193">
        <f>+'[1]YE 2020'!D19-'[1]9M 2020'!D19</f>
        <v>-225</v>
      </c>
      <c r="E19" s="152">
        <f>+'[1]YE 2020'!E19-'[1]9M 2020'!E19</f>
        <v>-873</v>
      </c>
      <c r="F19" s="160">
        <v>-0.7422680412371134</v>
      </c>
      <c r="G19" s="180">
        <f>+'[1]YE 2020'!G19-'[1]9M 2020'!G19</f>
        <v>-56</v>
      </c>
      <c r="H19" s="152">
        <f>+'[1]YE 2020'!H19-'[1]9M 2020'!H19</f>
        <v>-144</v>
      </c>
      <c r="I19" s="160">
        <v>-0.6111111111111112</v>
      </c>
      <c r="J19" s="180">
        <f>+'[1]YE 2020'!J19-'[1]9M 2020'!J19</f>
        <v>-71</v>
      </c>
      <c r="K19" s="152">
        <f>+'[1]YE 2020'!K19-'[1]9M 2020'!K19</f>
        <v>-78</v>
      </c>
      <c r="L19" s="160">
        <v>-0.08974358974358974</v>
      </c>
      <c r="M19" s="194"/>
      <c r="N19" s="195"/>
      <c r="O19" s="195"/>
      <c r="P19" s="194"/>
      <c r="Q19" s="195"/>
      <c r="R19" s="195">
        <f t="shared" si="0"/>
        <v>0</v>
      </c>
      <c r="S19" s="444"/>
      <c r="T19" s="194"/>
      <c r="U19" s="195"/>
      <c r="V19" s="444"/>
      <c r="W19" s="194"/>
      <c r="X19" s="197"/>
      <c r="Y19" s="180">
        <f>+'[1]YE 2020'!X19-'[1]9M 2020'!X19</f>
        <v>-350</v>
      </c>
      <c r="Z19" s="152">
        <f>+'[1]YE 2020'!Y19-'[1]9M 2020'!Y19</f>
        <v>-1092</v>
      </c>
      <c r="AA19" s="152">
        <f t="shared" si="1"/>
        <v>-742</v>
      </c>
      <c r="AB19" s="198">
        <f t="shared" si="2"/>
        <v>-0.6794871794871795</v>
      </c>
      <c r="AC19" s="443"/>
    </row>
    <row r="20" spans="1:29" ht="10.5">
      <c r="A20" s="443"/>
      <c r="B20" s="445"/>
      <c r="C20" s="443" t="s">
        <v>24</v>
      </c>
      <c r="D20" s="193">
        <f>+'[1]YE 2020'!D20-'[1]9M 2020'!D20</f>
        <v>-10.360166179999993</v>
      </c>
      <c r="E20" s="152">
        <f>+'[1]YE 2020'!E20-'[1]9M 2020'!E20</f>
        <v>-76.22927961999994</v>
      </c>
      <c r="F20" s="160">
        <v>-0.8640920361356551</v>
      </c>
      <c r="G20" s="180">
        <f>+'[1]YE 2020'!G20-'[1]9M 2020'!G20</f>
        <v>-8.869939090000003</v>
      </c>
      <c r="H20" s="152">
        <f>+'[1]YE 2020'!H20-'[1]9M 2020'!H20</f>
        <v>-95.14611766000002</v>
      </c>
      <c r="I20" s="160">
        <v>-0.9067756067389287</v>
      </c>
      <c r="J20" s="180">
        <f>+'[1]YE 2020'!J20-'[1]9M 2020'!J20</f>
        <v>-164.21009544999987</v>
      </c>
      <c r="K20" s="152">
        <f>+'[1]YE 2020'!K20-'[1]9M 2020'!K20</f>
        <v>-236.12615610000012</v>
      </c>
      <c r="L20" s="160">
        <v>-0.30456626168743284</v>
      </c>
      <c r="M20" s="194"/>
      <c r="N20" s="195"/>
      <c r="O20" s="195"/>
      <c r="P20" s="194"/>
      <c r="Q20" s="195"/>
      <c r="R20" s="195">
        <f t="shared" si="0"/>
        <v>0</v>
      </c>
      <c r="S20" s="444"/>
      <c r="T20" s="194"/>
      <c r="U20" s="195"/>
      <c r="V20" s="444"/>
      <c r="W20" s="194"/>
      <c r="X20" s="197"/>
      <c r="Y20" s="180">
        <f>+'[1]YE 2020'!X20-'[1]9M 2020'!X20</f>
        <v>-73.62095427999998</v>
      </c>
      <c r="Z20" s="152">
        <f>+'[1]YE 2020'!Y20-'[1]9M 2020'!Y20</f>
        <v>-198.65301135999994</v>
      </c>
      <c r="AA20" s="152">
        <f t="shared" si="1"/>
        <v>-125.03205707999996</v>
      </c>
      <c r="AB20" s="198">
        <f t="shared" si="2"/>
        <v>-0.6293992536232751</v>
      </c>
      <c r="AC20" s="443"/>
    </row>
    <row r="21" spans="1:29" ht="10.5">
      <c r="A21" s="443"/>
      <c r="B21" s="445"/>
      <c r="C21" s="443" t="s">
        <v>25</v>
      </c>
      <c r="D21" s="193">
        <f>+'[1]YE 2020'!D21-'[1]9M 2020'!D21</f>
        <v>-480.63983382000015</v>
      </c>
      <c r="E21" s="152">
        <f>+'[1]YE 2020'!E21-'[1]9M 2020'!E21</f>
        <v>-1010.7707203800001</v>
      </c>
      <c r="F21" s="160">
        <v>-0.5244818393242503</v>
      </c>
      <c r="G21" s="180">
        <f>+'[1]YE 2020'!G21-'[1]9M 2020'!G21</f>
        <v>-57.13006091</v>
      </c>
      <c r="H21" s="152">
        <f>+'[1]YE 2020'!H21-'[1]9M 2020'!H21</f>
        <v>-77.85388233999998</v>
      </c>
      <c r="I21" s="160">
        <v>-0.2661886704569959</v>
      </c>
      <c r="J21" s="180">
        <f>+'[1]YE 2020'!J21-'[1]9M 2020'!J21</f>
        <v>-51.78990455000013</v>
      </c>
      <c r="K21" s="152">
        <f>+'[1]YE 2020'!K21-'[1]9M 2020'!K21</f>
        <v>-59.87384389999988</v>
      </c>
      <c r="L21" s="160">
        <v>-0.1350162078035509</v>
      </c>
      <c r="M21" s="194"/>
      <c r="N21" s="195"/>
      <c r="O21" s="195"/>
      <c r="P21" s="194"/>
      <c r="Q21" s="195"/>
      <c r="R21" s="195">
        <f t="shared" si="0"/>
        <v>0</v>
      </c>
      <c r="S21" s="444"/>
      <c r="T21" s="194"/>
      <c r="U21" s="195"/>
      <c r="V21" s="444"/>
      <c r="W21" s="194"/>
      <c r="X21" s="197"/>
      <c r="Y21" s="180">
        <f>+'[1]YE 2020'!X21-'[1]9M 2020'!X21</f>
        <v>-1036.3790457199998</v>
      </c>
      <c r="Z21" s="152">
        <f>+'[1]YE 2020'!Y21-'[1]9M 2020'!Y21</f>
        <v>-2017.3469886399998</v>
      </c>
      <c r="AA21" s="152">
        <f t="shared" si="1"/>
        <v>-980.96794292</v>
      </c>
      <c r="AB21" s="198">
        <f t="shared" si="2"/>
        <v>-0.48626634309515704</v>
      </c>
      <c r="AC21" s="443"/>
    </row>
    <row r="22" spans="2:28" ht="10.5">
      <c r="B22" s="355" t="s">
        <v>26</v>
      </c>
      <c r="D22" s="193">
        <f>+'[1]YE 2020'!D22-'[1]9M 2020'!D22</f>
        <v>-732</v>
      </c>
      <c r="E22" s="152">
        <f>+'[1]YE 2020'!E22-'[1]9M 2020'!E22</f>
        <v>-1230</v>
      </c>
      <c r="F22" s="160">
        <v>-0.40487804878048783</v>
      </c>
      <c r="G22" s="180">
        <f>+'[1]YE 2020'!G22-'[1]9M 2020'!G22</f>
        <v>-39</v>
      </c>
      <c r="H22" s="152">
        <f>+'[1]YE 2020'!H22-'[1]9M 2020'!H22</f>
        <v>-64</v>
      </c>
      <c r="I22" s="160">
        <v>-0.390625</v>
      </c>
      <c r="J22" s="180">
        <f>+'[1]YE 2020'!J22-'[1]9M 2020'!J22</f>
        <v>-103</v>
      </c>
      <c r="K22" s="152">
        <f>+'[1]YE 2020'!K22-'[1]9M 2020'!K22</f>
        <v>-101</v>
      </c>
      <c r="L22" s="162">
        <v>0.019801980198019802</v>
      </c>
      <c r="M22" s="180">
        <f>+'[1]YE 2020'!M22-'[1]9M 2020'!M22</f>
        <v>-221</v>
      </c>
      <c r="N22" s="152">
        <f>+'[1]YE 2020'!N22-'[1]9M 2020'!N22</f>
        <v>-382</v>
      </c>
      <c r="O22" s="28">
        <v>-0.4214659685863874</v>
      </c>
      <c r="P22" s="180">
        <f>+'[1]YE 2020'!P22-'[1]9M 2020'!P22</f>
        <v>-120</v>
      </c>
      <c r="Q22" s="152">
        <f>+'[1]YE 2020'!Q22-'[1]9M 2020'!Q22</f>
        <v>-325</v>
      </c>
      <c r="R22" s="152">
        <f t="shared" si="0"/>
        <v>-205</v>
      </c>
      <c r="S22" s="162">
        <f aca="true" t="shared" si="3" ref="S22:S27">IF(R22=0,"-",(IF(Q22=0,"-",(IF(AND(P22&lt;0,Q22&gt;0),"",(IF(AND(P22&gt;0,Q22&lt;0),"",(IF(AND(P22&lt;=0,Q22&lt;0),-R22/Q22,R22/Q22)))))))))</f>
        <v>-0.6307692307692307</v>
      </c>
      <c r="T22" s="180">
        <f>+'[1]YE 2020'!S22-'[1]9M 2020'!S22</f>
        <v>-164</v>
      </c>
      <c r="U22" s="152">
        <f>+'[1]YE 2020'!T22-'[1]9M 2020'!T22</f>
        <v>-280</v>
      </c>
      <c r="V22" s="162">
        <v>-0.4142857142857143</v>
      </c>
      <c r="W22" s="180">
        <f>+'[1]YE 2020'!V22-'[1]9M 2020'!V22</f>
        <v>0</v>
      </c>
      <c r="X22" s="181">
        <f>+'[1]YE 2020'!W22-'[1]9M 2020'!W22</f>
        <v>1</v>
      </c>
      <c r="Y22" s="180">
        <f>+'[1]YE 2020'!X22-'[1]9M 2020'!X22</f>
        <v>-1379</v>
      </c>
      <c r="Z22" s="152">
        <f>+'[1]YE 2020'!Y22-'[1]9M 2020'!Y22</f>
        <v>-2381</v>
      </c>
      <c r="AA22" s="152">
        <f t="shared" si="1"/>
        <v>-1002</v>
      </c>
      <c r="AB22" s="157">
        <f t="shared" si="2"/>
        <v>-0.42083158336833265</v>
      </c>
    </row>
    <row r="23" spans="2:28" ht="10.5">
      <c r="B23" s="355" t="s">
        <v>27</v>
      </c>
      <c r="D23" s="193">
        <f>+'[1]YE 2020'!D23-'[1]9M 2020'!D23</f>
        <v>-416</v>
      </c>
      <c r="E23" s="152">
        <f>+'[1]YE 2020'!E23-'[1]9M 2020'!E23</f>
        <v>-496</v>
      </c>
      <c r="F23" s="160">
        <v>-0.16129032258064516</v>
      </c>
      <c r="G23" s="180">
        <f>+'[1]YE 2020'!G23-'[1]9M 2020'!G23</f>
        <v>-48</v>
      </c>
      <c r="H23" s="152">
        <f>+'[1]YE 2020'!H23-'[1]9M 2020'!H23</f>
        <v>-57</v>
      </c>
      <c r="I23" s="160">
        <v>-0.15789473684210525</v>
      </c>
      <c r="J23" s="180">
        <f>+'[1]YE 2020'!J23-'[1]9M 2020'!J23</f>
        <v>-61</v>
      </c>
      <c r="K23" s="152">
        <f>+'[1]YE 2020'!K23-'[1]9M 2020'!K23</f>
        <v>-44</v>
      </c>
      <c r="L23" s="162">
        <v>0.38636363636363635</v>
      </c>
      <c r="M23" s="180">
        <f>+'[1]YE 2020'!M23-'[1]9M 2020'!M23</f>
        <v>-50</v>
      </c>
      <c r="N23" s="152">
        <f>+'[1]YE 2020'!N23-'[1]9M 2020'!N23</f>
        <v>-51</v>
      </c>
      <c r="O23" s="28">
        <v>-0.0196078431372549</v>
      </c>
      <c r="P23" s="180">
        <f>+'[1]YE 2020'!P23-'[1]9M 2020'!P23</f>
        <v>-26</v>
      </c>
      <c r="Q23" s="152">
        <f>+'[1]YE 2020'!Q23-'[1]9M 2020'!Q23</f>
        <v>-32</v>
      </c>
      <c r="R23" s="152">
        <f t="shared" si="0"/>
        <v>-6</v>
      </c>
      <c r="S23" s="162">
        <f t="shared" si="3"/>
        <v>-0.1875</v>
      </c>
      <c r="T23" s="180">
        <f>+'[1]YE 2020'!S23-'[1]9M 2020'!S23</f>
        <v>-37</v>
      </c>
      <c r="U23" s="152">
        <f>+'[1]YE 2020'!T23-'[1]9M 2020'!T23</f>
        <v>-31</v>
      </c>
      <c r="V23" s="162">
        <v>0.1935483870967742</v>
      </c>
      <c r="W23" s="180">
        <f>+'[1]YE 2020'!V23-'[1]9M 2020'!V23</f>
        <v>11</v>
      </c>
      <c r="X23" s="181">
        <f>+'[1]YE 2020'!W23-'[1]9M 2020'!W23</f>
        <v>19</v>
      </c>
      <c r="Y23" s="180">
        <f>+'[1]YE 2020'!X23-'[1]9M 2020'!X23</f>
        <v>-627</v>
      </c>
      <c r="Z23" s="152">
        <f>+'[1]YE 2020'!Y23-'[1]9M 2020'!Y23</f>
        <v>-692</v>
      </c>
      <c r="AA23" s="152">
        <f t="shared" si="1"/>
        <v>-65</v>
      </c>
      <c r="AB23" s="157">
        <f t="shared" si="2"/>
        <v>-0.09393063583815028</v>
      </c>
    </row>
    <row r="24" spans="2:28" ht="10.5">
      <c r="B24" s="355" t="s">
        <v>28</v>
      </c>
      <c r="D24" s="193">
        <f>+'[1]YE 2020'!D24-'[1]9M 2020'!D24</f>
        <v>-289</v>
      </c>
      <c r="E24" s="152">
        <f>+'[1]YE 2020'!E24-'[1]9M 2020'!E24</f>
        <v>-987.0094337800037</v>
      </c>
      <c r="F24" s="160">
        <v>-0.7071963143318691</v>
      </c>
      <c r="G24" s="180">
        <f>+'[1]YE 2020'!G24-'[1]9M 2020'!G24</f>
        <v>-90</v>
      </c>
      <c r="H24" s="152">
        <f>+'[1]YE 2020'!H24-'[1]9M 2020'!H24</f>
        <v>-49</v>
      </c>
      <c r="I24" s="160">
        <v>0.8367346938775511</v>
      </c>
      <c r="J24" s="180">
        <f>+'[1]YE 2020'!J24-'[1]9M 2020'!J24</f>
        <v>-60</v>
      </c>
      <c r="K24" s="152">
        <f>+'[1]YE 2020'!K24-'[1]9M 2020'!K24</f>
        <v>-64</v>
      </c>
      <c r="L24" s="162">
        <v>-0.0625</v>
      </c>
      <c r="M24" s="180">
        <f>+'[1]YE 2020'!M24-'[1]9M 2020'!M24</f>
        <v>-223</v>
      </c>
      <c r="N24" s="152">
        <f>+'[1]YE 2020'!N24-'[1]9M 2020'!N24</f>
        <v>-237</v>
      </c>
      <c r="O24" s="28">
        <v>-0.05907172995780591</v>
      </c>
      <c r="P24" s="180">
        <f>+'[1]YE 2020'!P24-'[1]9M 2020'!P24</f>
        <v>-59</v>
      </c>
      <c r="Q24" s="152">
        <f>+'[1]YE 2020'!Q24-'[1]9M 2020'!Q24</f>
        <v>-138</v>
      </c>
      <c r="R24" s="152">
        <f t="shared" si="0"/>
        <v>-79</v>
      </c>
      <c r="S24" s="162">
        <f t="shared" si="3"/>
        <v>-0.572463768115942</v>
      </c>
      <c r="T24" s="180">
        <f>+'[1]YE 2020'!S24-'[1]9M 2020'!S24</f>
        <v>-340</v>
      </c>
      <c r="U24" s="152">
        <f>+'[1]YE 2020'!T24-'[1]9M 2020'!T24</f>
        <v>-443</v>
      </c>
      <c r="V24" s="162">
        <v>-0.2325056433408578</v>
      </c>
      <c r="W24" s="180">
        <f>+'[1]YE 2020'!V24-'[1]9M 2020'!V24</f>
        <v>291</v>
      </c>
      <c r="X24" s="181">
        <f>+'[1]YE 2020'!W24-'[1]9M 2020'!W24</f>
        <v>499.00943378000375</v>
      </c>
      <c r="Y24" s="180">
        <f>+'[1]YE 2020'!X24-'[1]9M 2020'!X24</f>
        <v>-770</v>
      </c>
      <c r="Z24" s="152">
        <f>+'[1]YE 2020'!Y24-'[1]9M 2020'!Y24</f>
        <v>-1419</v>
      </c>
      <c r="AA24" s="152">
        <f t="shared" si="1"/>
        <v>-649</v>
      </c>
      <c r="AB24" s="157">
        <f t="shared" si="2"/>
        <v>-0.4573643410852713</v>
      </c>
    </row>
    <row r="25" spans="2:28" s="374" customFormat="1" ht="10.5">
      <c r="B25" s="390"/>
      <c r="C25" s="374" t="s">
        <v>29</v>
      </c>
      <c r="D25" s="67">
        <f>+'[1]YE 2020'!D25-'[1]9M 2020'!D25</f>
        <v>-48.202500670000006</v>
      </c>
      <c r="E25" s="18">
        <f>+'[1]YE 2020'!E25-'[1]9M 2020'!E25</f>
        <v>-69.75933925999999</v>
      </c>
      <c r="F25" s="160">
        <v>-0.30901724154317894</v>
      </c>
      <c r="G25" s="47">
        <f>+'[1]YE 2020'!G25-'[1]9M 2020'!G25</f>
        <v>-15.943695639999994</v>
      </c>
      <c r="H25" s="18">
        <f>+'[1]YE 2020'!H25-'[1]9M 2020'!H25</f>
        <v>9.727734390000002</v>
      </c>
      <c r="I25" s="160" t="s">
        <v>15</v>
      </c>
      <c r="J25" s="47">
        <f>+'[1]YE 2020'!J25-'[1]9M 2020'!J25</f>
        <v>-8.368844979999999</v>
      </c>
      <c r="K25" s="18">
        <f>+'[1]YE 2020'!K25-'[1]9M 2020'!K25</f>
        <v>-8.089081869999994</v>
      </c>
      <c r="L25" s="28">
        <v>0.034585273643670617</v>
      </c>
      <c r="M25" s="47">
        <f>+'[1]YE 2020'!M25-'[1]9M 2020'!M25</f>
        <v>-37.92057631</v>
      </c>
      <c r="N25" s="18">
        <f>+'[1]YE 2020'!N25-'[1]9M 2020'!N25</f>
        <v>-1.0534601299999977</v>
      </c>
      <c r="O25" s="28">
        <v>34.9962140285272</v>
      </c>
      <c r="P25" s="47">
        <f>+'[1]YE 2020'!P25-'[1]9M 2020'!P25</f>
        <v>-1.821035949999997</v>
      </c>
      <c r="Q25" s="18">
        <f>+'[1]YE 2020'!Q25-'[1]9M 2020'!Q25</f>
        <v>0.7695504599999978</v>
      </c>
      <c r="R25" s="18">
        <f t="shared" si="0"/>
        <v>2.590586409999995</v>
      </c>
      <c r="S25" s="28">
        <f t="shared" si="3"/>
      </c>
      <c r="T25" s="47">
        <f>+'[1]YE 2020'!S25-'[1]9M 2020'!S25</f>
        <v>-97.39904516999997</v>
      </c>
      <c r="U25" s="18">
        <f>+'[1]YE 2020'!T25-'[1]9M 2020'!T25</f>
        <v>-153.22200291000007</v>
      </c>
      <c r="V25" s="28">
        <v>-0.3643272942515282</v>
      </c>
      <c r="W25" s="47">
        <f>+'[1]YE 2020'!V25-'[1]9M 2020'!V25</f>
        <v>67.65298865</v>
      </c>
      <c r="X25" s="48">
        <f>+'[1]YE 2020'!W25-'[1]9M 2020'!W25</f>
        <v>81.50606939000005</v>
      </c>
      <c r="Y25" s="47">
        <f>+'[1]YE 2020'!X25-'[1]9M 2020'!X25</f>
        <v>-142.00271006999998</v>
      </c>
      <c r="Z25" s="18">
        <f>+'[1]YE 2020'!Y25-'[1]9M 2020'!Y25</f>
        <v>-140.12052992999998</v>
      </c>
      <c r="AA25" s="18">
        <f t="shared" si="1"/>
        <v>1.8821801400000027</v>
      </c>
      <c r="AB25" s="37">
        <f t="shared" si="2"/>
        <v>0.013432579372489411</v>
      </c>
    </row>
    <row r="26" spans="2:28" s="383" customFormat="1" ht="10.5">
      <c r="B26" s="431" t="s">
        <v>30</v>
      </c>
      <c r="C26" s="430"/>
      <c r="D26" s="437">
        <f>+'[1]YE 2020'!D26-'[1]9M 2020'!D26</f>
        <v>-2359</v>
      </c>
      <c r="E26" s="434">
        <f>+'[1]YE 2020'!E26-'[1]9M 2020'!E26</f>
        <v>-6093.009433780004</v>
      </c>
      <c r="F26" s="200">
        <v>-0.6128349995781125</v>
      </c>
      <c r="G26" s="435">
        <f>+'[1]YE 2020'!G26-'[1]9M 2020'!G26</f>
        <v>-312</v>
      </c>
      <c r="H26" s="434">
        <f>+'[1]YE 2020'!H26-'[1]9M 2020'!H26</f>
        <v>-603</v>
      </c>
      <c r="I26" s="200">
        <v>-0.48258706467661694</v>
      </c>
      <c r="J26" s="435">
        <f>+'[1]YE 2020'!J26-'[1]9M 2020'!J26</f>
        <v>-555</v>
      </c>
      <c r="K26" s="434">
        <f>+'[1]YE 2020'!K26-'[1]9M 2020'!K26</f>
        <v>-663</v>
      </c>
      <c r="L26" s="201">
        <v>-0.16289592760180996</v>
      </c>
      <c r="M26" s="435">
        <f>+'[1]YE 2020'!M26-'[1]9M 2020'!M26</f>
        <v>-1074</v>
      </c>
      <c r="N26" s="434">
        <f>+'[1]YE 2020'!N26-'[1]9M 2020'!N26</f>
        <v>-1669</v>
      </c>
      <c r="O26" s="70">
        <v>-0.35650089874176155</v>
      </c>
      <c r="P26" s="435">
        <f>+'[1]YE 2020'!P26-'[1]9M 2020'!P26</f>
        <v>-307</v>
      </c>
      <c r="Q26" s="434">
        <f>+'[1]YE 2020'!Q26-'[1]9M 2020'!Q26</f>
        <v>-856</v>
      </c>
      <c r="R26" s="434">
        <f t="shared" si="0"/>
        <v>-549</v>
      </c>
      <c r="S26" s="201">
        <f t="shared" si="3"/>
        <v>-0.6413551401869159</v>
      </c>
      <c r="T26" s="435">
        <f>+'[1]YE 2020'!S26-'[1]9M 2020'!S26</f>
        <v>-585</v>
      </c>
      <c r="U26" s="434">
        <f>+'[1]YE 2020'!T26-'[1]9M 2020'!T26</f>
        <v>-827</v>
      </c>
      <c r="V26" s="201">
        <v>-0.2926239419588875</v>
      </c>
      <c r="W26" s="435">
        <f>+'[1]YE 2020'!V26-'[1]9M 2020'!V26</f>
        <v>691</v>
      </c>
      <c r="X26" s="436">
        <f>+'[1]YE 2020'!W26-'[1]9M 2020'!W26</f>
        <v>1291.0094337800037</v>
      </c>
      <c r="Y26" s="435">
        <f>+'[1]YE 2020'!X26-'[1]9M 2020'!X26</f>
        <v>-4501</v>
      </c>
      <c r="Z26" s="434">
        <f>+'[1]YE 2020'!Y26-'[1]9M 2020'!Y26</f>
        <v>-9420</v>
      </c>
      <c r="AA26" s="434">
        <f t="shared" si="1"/>
        <v>-4919</v>
      </c>
      <c r="AB26" s="202">
        <f t="shared" si="2"/>
        <v>-0.5221868365180468</v>
      </c>
    </row>
    <row r="27" spans="2:28" s="383" customFormat="1" ht="10.5">
      <c r="B27" s="438" t="s">
        <v>31</v>
      </c>
      <c r="D27" s="442">
        <f>+'[1]YE 2020'!D27-'[1]9M 2020'!D27</f>
        <v>4</v>
      </c>
      <c r="E27" s="433">
        <f>+'[1]YE 2020'!E27-'[1]9M 2020'!E27</f>
        <v>10</v>
      </c>
      <c r="F27" s="174">
        <v>-0.6</v>
      </c>
      <c r="G27" s="439">
        <f>+'[1]YE 2020'!G27-'[1]9M 2020'!G27</f>
        <v>-16</v>
      </c>
      <c r="H27" s="433">
        <f>+'[1]YE 2020'!H27-'[1]9M 2020'!H27</f>
        <v>-16</v>
      </c>
      <c r="I27" s="441" t="s">
        <v>13</v>
      </c>
      <c r="J27" s="439">
        <f>+'[1]YE 2020'!J27-'[1]9M 2020'!J27</f>
        <v>8</v>
      </c>
      <c r="K27" s="433">
        <f>+'[1]YE 2020'!K27-'[1]9M 2020'!K27</f>
        <v>10</v>
      </c>
      <c r="L27" s="176">
        <v>-0.2</v>
      </c>
      <c r="M27" s="439">
        <f>+'[1]YE 2020'!M27-'[1]9M 2020'!M27</f>
        <v>-26</v>
      </c>
      <c r="N27" s="433">
        <f>+'[1]YE 2020'!N27-'[1]9M 2020'!N27</f>
        <v>12</v>
      </c>
      <c r="O27" s="42" t="s">
        <v>15</v>
      </c>
      <c r="P27" s="439">
        <f>+'[1]YE 2020'!P27-'[1]9M 2020'!P27</f>
        <v>-15</v>
      </c>
      <c r="Q27" s="433">
        <f>+'[1]YE 2020'!Q27-'[1]9M 2020'!Q27</f>
        <v>5</v>
      </c>
      <c r="R27" s="433">
        <f>+P27-Q27</f>
        <v>-20</v>
      </c>
      <c r="S27" s="176">
        <f t="shared" si="3"/>
      </c>
      <c r="T27" s="439">
        <f>+'[1]YE 2020'!S27-'[1]9M 2020'!S27</f>
        <v>8</v>
      </c>
      <c r="U27" s="433">
        <f>+'[1]YE 2020'!T27-'[1]9M 2020'!T27</f>
        <v>1</v>
      </c>
      <c r="V27" s="176">
        <v>7</v>
      </c>
      <c r="W27" s="439">
        <f>+'[1]YE 2020'!V27-'[1]9M 2020'!V27</f>
        <v>0</v>
      </c>
      <c r="X27" s="440">
        <f>+'[1]YE 2020'!W27-'[1]9M 2020'!W27</f>
        <v>0</v>
      </c>
      <c r="Y27" s="439">
        <f>+'[1]YE 2020'!X27-'[1]9M 2020'!X27</f>
        <v>-37</v>
      </c>
      <c r="Z27" s="433">
        <f>+'[1]YE 2020'!Y27-'[1]9M 2020'!Y27</f>
        <v>22</v>
      </c>
      <c r="AA27" s="433">
        <f>+Y27-Z27</f>
        <v>-59</v>
      </c>
      <c r="AB27" s="178">
        <f t="shared" si="2"/>
      </c>
    </row>
    <row r="28" spans="1:29" ht="10.5">
      <c r="A28" s="383"/>
      <c r="B28" s="438"/>
      <c r="C28" s="383"/>
      <c r="D28" s="206"/>
      <c r="E28" s="207"/>
      <c r="F28" s="160"/>
      <c r="G28" s="208"/>
      <c r="H28" s="207"/>
      <c r="I28" s="160"/>
      <c r="J28" s="208"/>
      <c r="K28" s="207"/>
      <c r="L28" s="162"/>
      <c r="M28" s="208"/>
      <c r="N28" s="207"/>
      <c r="O28" s="28"/>
      <c r="P28" s="208">
        <f>+'[1]YE 2020'!P28-'[1]9M 2020'!P28</f>
        <v>0</v>
      </c>
      <c r="Q28" s="207">
        <f>+'[1]YE 2020'!Q28-'[1]9M 2020'!Q28</f>
        <v>0</v>
      </c>
      <c r="R28" s="190"/>
      <c r="S28" s="162"/>
      <c r="T28" s="208">
        <f>+'[1]YE 2020'!S28-'[1]9M 2020'!S28</f>
        <v>0</v>
      </c>
      <c r="U28" s="207">
        <f>+'[1]YE 2020'!T28-'[1]9M 2020'!T28</f>
        <v>0</v>
      </c>
      <c r="V28" s="162"/>
      <c r="W28" s="208"/>
      <c r="X28" s="209"/>
      <c r="Y28" s="208"/>
      <c r="Z28" s="207"/>
      <c r="AA28" s="207"/>
      <c r="AB28" s="170"/>
      <c r="AC28" s="383"/>
    </row>
    <row r="29" spans="2:29" s="383" customFormat="1" ht="10.5">
      <c r="B29" s="431" t="s">
        <v>32</v>
      </c>
      <c r="C29" s="430"/>
      <c r="D29" s="437">
        <f>+'[1]YE 2020'!D29-'[1]9M 2020'!D29</f>
        <v>-1024</v>
      </c>
      <c r="E29" s="434">
        <f>+'[1]YE 2020'!E29-'[1]9M 2020'!E29</f>
        <v>208</v>
      </c>
      <c r="F29" s="200" t="s">
        <v>15</v>
      </c>
      <c r="G29" s="435">
        <f>+'[1]YE 2020'!G29-'[1]9M 2020'!G29</f>
        <v>-237</v>
      </c>
      <c r="H29" s="434">
        <f>+'[1]YE 2020'!H29-'[1]9M 2020'!H29</f>
        <v>-55</v>
      </c>
      <c r="I29" s="200">
        <v>-3.309090909090909</v>
      </c>
      <c r="J29" s="435">
        <f>+'[1]YE 2020'!J29-'[1]9M 2020'!J29</f>
        <v>326</v>
      </c>
      <c r="K29" s="434">
        <f>+'[1]YE 2020'!K29-'[1]9M 2020'!K29</f>
        <v>34</v>
      </c>
      <c r="L29" s="201">
        <v>8.588235294117647</v>
      </c>
      <c r="M29" s="435">
        <f>+'[1]YE 2020'!M29-'[1]9M 2020'!M29</f>
        <v>-175</v>
      </c>
      <c r="N29" s="434">
        <f>+'[1]YE 2020'!N29-'[1]9M 2020'!N29</f>
        <v>112</v>
      </c>
      <c r="O29" s="70" t="s">
        <v>15</v>
      </c>
      <c r="P29" s="435">
        <f>+'[1]YE 2020'!P29-'[1]9M 2020'!P29</f>
        <v>-15</v>
      </c>
      <c r="Q29" s="434">
        <f>+'[1]YE 2020'!Q29-'[1]9M 2020'!Q29</f>
        <v>35</v>
      </c>
      <c r="R29" s="434">
        <f aca="true" t="shared" si="4" ref="R29:R34">+P29-Q29</f>
        <v>-50</v>
      </c>
      <c r="S29" s="201">
        <f aca="true" t="shared" si="5" ref="S29:S34">IF(R29=0,"-",(IF(Q29=0,"-",(IF(AND(P29&lt;0,Q29&gt;0),"",(IF(AND(P29&gt;0,Q29&lt;0),"",(IF(AND(P29&lt;=0,Q29&lt;0),-R29/Q29,R29/Q29)))))))))</f>
      </c>
      <c r="T29" s="435">
        <f>+'[1]YE 2020'!S29-'[1]9M 2020'!S29</f>
        <v>-237</v>
      </c>
      <c r="U29" s="434">
        <f>+'[1]YE 2020'!T29-'[1]9M 2020'!T29</f>
        <v>-58</v>
      </c>
      <c r="V29" s="201">
        <v>-3.086206896551724</v>
      </c>
      <c r="W29" s="435">
        <f>+'[1]YE 2020'!V29-'[1]9M 2020'!V29</f>
        <v>72</v>
      </c>
      <c r="X29" s="436">
        <f>+'[1]YE 2020'!W29-'[1]9M 2020'!W29</f>
        <v>35</v>
      </c>
      <c r="Y29" s="435">
        <f>+'[1]YE 2020'!X29-'[1]9M 2020'!X29</f>
        <v>-1290</v>
      </c>
      <c r="Z29" s="434">
        <f>+'[1]YE 2020'!Y29-'[1]9M 2020'!Y29</f>
        <v>311</v>
      </c>
      <c r="AA29" s="433">
        <f aca="true" t="shared" si="6" ref="AA29:AA34">+Y29-Z29</f>
        <v>-1601</v>
      </c>
      <c r="AB29" s="178">
        <f aca="true" t="shared" si="7" ref="AB29:AB34">IF(AA29=0,"-",(IF(Z29=0,"-",(IF(AND(Y29&lt;0,Z29&gt;0),"",(IF(AND(Y29&gt;0,Z29&lt;0),"",(IF(AND(Y29&lt;=0,Z29&lt;0),-AA29/Z29,AA29/Z29)))))))))</f>
      </c>
      <c r="AC29" s="426"/>
    </row>
    <row r="30" spans="1:29" ht="10.5">
      <c r="A30" s="383"/>
      <c r="B30" s="355" t="s">
        <v>33</v>
      </c>
      <c r="C30" s="383"/>
      <c r="D30" s="80">
        <f>+'[1]YE 2020'!D30-'[1]9M 2020'!D30</f>
        <v>-24.831796180000083</v>
      </c>
      <c r="E30" s="63">
        <f>+'[1]YE 2020'!E30-'[1]9M 2020'!E30</f>
        <v>-14.902977060000005</v>
      </c>
      <c r="F30" s="432">
        <v>-0.6662305846695087</v>
      </c>
      <c r="G30" s="191">
        <f>+'[1]YE 2020'!G30-'[1]9M 2020'!G30</f>
        <v>-2.315934089999999</v>
      </c>
      <c r="H30" s="189">
        <f>+'[1]YE 2020'!H30-'[1]9M 2020'!H30</f>
        <v>0.11219818000000004</v>
      </c>
      <c r="I30" s="211" t="s">
        <v>15</v>
      </c>
      <c r="J30" s="191">
        <f>+'[1]YE 2020'!J30-'[1]9M 2020'!J30</f>
        <v>-36.30283082</v>
      </c>
      <c r="K30" s="189">
        <f>+'[1]YE 2020'!K30-'[1]9M 2020'!K30</f>
        <v>-26.916165939999996</v>
      </c>
      <c r="L30" s="212">
        <v>-0.34873707127992254</v>
      </c>
      <c r="M30" s="191">
        <f>+'[1]YE 2020'!M30-'[1]9M 2020'!M30</f>
        <v>-12.727117989999996</v>
      </c>
      <c r="N30" s="189">
        <f>+'[1]YE 2020'!N30-'[1]9M 2020'!N30</f>
        <v>10.97929104</v>
      </c>
      <c r="O30" s="81" t="s">
        <v>15</v>
      </c>
      <c r="P30" s="191">
        <f>+'[1]YE 2020'!P30-'[1]9M 2020'!P30</f>
        <v>-90.92632157999999</v>
      </c>
      <c r="Q30" s="189">
        <f>+'[1]YE 2020'!Q30-'[1]9M 2020'!Q30</f>
        <v>-2.4100770899999944</v>
      </c>
      <c r="R30" s="189">
        <f t="shared" si="4"/>
        <v>-88.51624448999999</v>
      </c>
      <c r="S30" s="212">
        <f t="shared" si="5"/>
        <v>-36.72755732888204</v>
      </c>
      <c r="T30" s="191">
        <f>+'[1]YE 2020'!S30-'[1]9M 2020'!S30</f>
        <v>-36.20092269</v>
      </c>
      <c r="U30" s="189">
        <f>+'[1]YE 2020'!T30-'[1]9M 2020'!T30</f>
        <v>2.0900269300000005</v>
      </c>
      <c r="V30" s="212" t="s">
        <v>15</v>
      </c>
      <c r="W30" s="191">
        <f>+'[1]YE 2020'!V30-'[1]9M 2020'!V30</f>
        <v>16.61875767000012</v>
      </c>
      <c r="X30" s="213">
        <f>+'[1]YE 2020'!W30-'[1]9M 2020'!W30</f>
        <v>-51.97746515999998</v>
      </c>
      <c r="Y30" s="191">
        <v>-187</v>
      </c>
      <c r="Z30" s="189">
        <v>-83</v>
      </c>
      <c r="AA30" s="189">
        <f t="shared" si="6"/>
        <v>-104</v>
      </c>
      <c r="AB30" s="157">
        <f t="shared" si="7"/>
        <v>-1.2530120481927711</v>
      </c>
      <c r="AC30" s="426"/>
    </row>
    <row r="31" spans="2:28" ht="10.5">
      <c r="B31" s="355" t="s">
        <v>34</v>
      </c>
      <c r="D31" s="214">
        <f>ROUND(+'[1]YE 2020'!D31-'[1]9M 2020'!D31,0)</f>
        <v>-27</v>
      </c>
      <c r="E31" s="215">
        <f>ROUND(+'[1]YE 2020'!E31-'[1]9M 2020'!E31,0)</f>
        <v>1</v>
      </c>
      <c r="F31" s="216" t="s">
        <v>15</v>
      </c>
      <c r="G31" s="217">
        <f>ROUND(+'[1]YE 2020'!G31-'[1]9M 2020'!G31,0)</f>
        <v>0</v>
      </c>
      <c r="H31" s="215">
        <f>ROUND(+'[1]YE 2020'!H31-'[1]9M 2020'!H31,0)</f>
        <v>0</v>
      </c>
      <c r="I31" s="216" t="s">
        <v>13</v>
      </c>
      <c r="J31" s="217">
        <f>ROUND(+'[1]YE 2020'!J31-'[1]9M 2020'!J31,0)</f>
        <v>0</v>
      </c>
      <c r="K31" s="215">
        <f>ROUND(+'[1]YE 2020'!K31-'[1]9M 2020'!K31,0)</f>
        <v>0</v>
      </c>
      <c r="L31" s="218" t="s">
        <v>13</v>
      </c>
      <c r="M31" s="217">
        <f>ROUND(+'[1]YE 2020'!M31-'[1]9M 2020'!M31,0)</f>
        <v>-1</v>
      </c>
      <c r="N31" s="215">
        <f>ROUND(+'[1]YE 2020'!N31-'[1]9M 2020'!N31,0)</f>
        <v>-2</v>
      </c>
      <c r="O31" s="83">
        <v>0.5</v>
      </c>
      <c r="P31" s="217">
        <f>ROUND(+'[1]YE 2020'!P31-'[1]9M 2020'!P31,0)</f>
        <v>1</v>
      </c>
      <c r="Q31" s="215">
        <f>ROUND(+'[1]YE 2020'!Q31-'[1]9M 2020'!Q31,0)</f>
        <v>0</v>
      </c>
      <c r="R31" s="215">
        <f t="shared" si="4"/>
        <v>1</v>
      </c>
      <c r="S31" s="218" t="str">
        <f t="shared" si="5"/>
        <v>-</v>
      </c>
      <c r="T31" s="217">
        <f>ROUND(+'[1]YE 2020'!S31-'[1]9M 2020'!S31,0)</f>
        <v>4</v>
      </c>
      <c r="U31" s="215">
        <f>ROUND(+'[1]YE 2020'!T31-'[1]9M 2020'!T31,0)</f>
        <v>-4</v>
      </c>
      <c r="V31" s="218" t="s">
        <v>15</v>
      </c>
      <c r="W31" s="217">
        <f>+'[1]YE 2020'!V31-'[1]9M 2020'!V31</f>
        <v>0</v>
      </c>
      <c r="X31" s="219">
        <f>+'[1]YE 2020'!W31-'[1]9M 2020'!W31</f>
        <v>0</v>
      </c>
      <c r="Y31" s="217">
        <f>ROUND(+'[1]YE 2020'!X31-'[1]9M 2020'!X31,0)</f>
        <v>-23</v>
      </c>
      <c r="Z31" s="215">
        <f>ROUND(+'[1]YE 2020'!Y31-'[1]9M 2020'!Y31,0)</f>
        <v>-5</v>
      </c>
      <c r="AA31" s="215">
        <f t="shared" si="6"/>
        <v>-18</v>
      </c>
      <c r="AB31" s="198">
        <f t="shared" si="7"/>
        <v>-3.6</v>
      </c>
    </row>
    <row r="32" spans="2:28" ht="10.5">
      <c r="B32" s="355" t="s">
        <v>35</v>
      </c>
      <c r="D32" s="214">
        <f>ROUND(+'[1]YE 2020'!D32-'[1]9M 2020'!D32,0)</f>
        <v>-4</v>
      </c>
      <c r="E32" s="215">
        <f>ROUND(+'[1]YE 2020'!E32-'[1]9M 2020'!E32,0)</f>
        <v>-2</v>
      </c>
      <c r="F32" s="216">
        <v>-1</v>
      </c>
      <c r="G32" s="217">
        <f>ROUND(+'[1]YE 2020'!G32-'[1]9M 2020'!G32,0)</f>
        <v>0</v>
      </c>
      <c r="H32" s="215">
        <f>ROUND(+'[1]YE 2020'!H32-'[1]9M 2020'!H32,0)</f>
        <v>-1</v>
      </c>
      <c r="I32" s="216">
        <v>1</v>
      </c>
      <c r="J32" s="217">
        <f>ROUND(+'[1]YE 2020'!J32-'[1]9M 2020'!J32,0)</f>
        <v>0</v>
      </c>
      <c r="K32" s="215">
        <f>ROUND(+'[1]YE 2020'!K32-'[1]9M 2020'!K32,0)</f>
        <v>0</v>
      </c>
      <c r="L32" s="218" t="s">
        <v>13</v>
      </c>
      <c r="M32" s="217">
        <f>ROUND(+'[1]YE 2020'!M32-'[1]9M 2020'!M32,0)</f>
        <v>-10</v>
      </c>
      <c r="N32" s="215">
        <f>ROUND(+'[1]YE 2020'!N32-'[1]9M 2020'!N32,0)</f>
        <v>0</v>
      </c>
      <c r="O32" s="83" t="s">
        <v>13</v>
      </c>
      <c r="P32" s="217">
        <f>ROUND(+'[1]YE 2020'!P32-'[1]9M 2020'!P32,0)</f>
        <v>53</v>
      </c>
      <c r="Q32" s="215">
        <f>ROUND(+'[1]YE 2020'!Q32-'[1]9M 2020'!Q32,0)</f>
        <v>13</v>
      </c>
      <c r="R32" s="215">
        <f t="shared" si="4"/>
        <v>40</v>
      </c>
      <c r="S32" s="218">
        <f t="shared" si="5"/>
        <v>3.076923076923077</v>
      </c>
      <c r="T32" s="217">
        <f>ROUND(+'[1]YE 2020'!S32-'[1]9M 2020'!S32,0)</f>
        <v>-2</v>
      </c>
      <c r="U32" s="215">
        <f>ROUND(+'[1]YE 2020'!T32-'[1]9M 2020'!T32,0)</f>
        <v>0</v>
      </c>
      <c r="V32" s="218" t="s">
        <v>13</v>
      </c>
      <c r="W32" s="217">
        <f>+'[1]YE 2020'!V32-'[1]9M 2020'!V32</f>
        <v>-32.618757669999994</v>
      </c>
      <c r="X32" s="219">
        <f>+'[1]YE 2020'!W32-'[1]9M 2020'!W32</f>
        <v>-13.022534840000004</v>
      </c>
      <c r="Y32" s="217">
        <f>ROUND(+'[1]YE 2020'!X32-'[1]9M 2020'!X32,0)</f>
        <v>4</v>
      </c>
      <c r="Z32" s="215">
        <f>ROUND(+'[1]YE 2020'!Y32-'[1]9M 2020'!Y32,0)</f>
        <v>-3</v>
      </c>
      <c r="AA32" s="215">
        <f t="shared" si="6"/>
        <v>7</v>
      </c>
      <c r="AB32" s="220">
        <f t="shared" si="7"/>
      </c>
    </row>
    <row r="33" spans="2:28" ht="10.5">
      <c r="B33" s="390" t="s">
        <v>36</v>
      </c>
      <c r="C33" s="374"/>
      <c r="D33" s="214">
        <f>ROUND(+'[1]YE 2020'!D33-'[1]9M 2020'!D33,0)</f>
        <v>-56</v>
      </c>
      <c r="E33" s="215">
        <f>ROUND(+'[1]YE 2020'!E33-'[1]9M 2020'!E33,0)</f>
        <v>-16</v>
      </c>
      <c r="F33" s="216">
        <v>-2.5</v>
      </c>
      <c r="G33" s="217">
        <f>ROUND(+'[1]YE 2020'!G33-'[1]9M 2020'!G33,0)</f>
        <v>-2</v>
      </c>
      <c r="H33" s="215">
        <f>ROUND(+'[1]YE 2020'!H33-'[1]9M 2020'!H33,0)</f>
        <v>-1</v>
      </c>
      <c r="I33" s="216">
        <v>-1</v>
      </c>
      <c r="J33" s="217">
        <f>ROUND(+'[1]YE 2020'!J33-'[1]9M 2020'!J33,0)</f>
        <v>-36</v>
      </c>
      <c r="K33" s="215">
        <f>ROUND(+'[1]YE 2020'!K33-'[1]9M 2020'!K33,0)</f>
        <v>-27</v>
      </c>
      <c r="L33" s="218">
        <v>-0.3333333333333333</v>
      </c>
      <c r="M33" s="217">
        <f>ROUND(+'[1]YE 2020'!M33-'[1]9M 2020'!M33,0)</f>
        <v>-24</v>
      </c>
      <c r="N33" s="215">
        <f>ROUND(+'[1]YE 2020'!N33-'[1]9M 2020'!N33,0)</f>
        <v>9</v>
      </c>
      <c r="O33" s="83" t="s">
        <v>15</v>
      </c>
      <c r="P33" s="217">
        <f>ROUND(+'[1]YE 2020'!P33-'[1]9M 2020'!P33,0)</f>
        <v>-37</v>
      </c>
      <c r="Q33" s="215">
        <f>ROUND(+'[1]YE 2020'!Q33-'[1]9M 2020'!Q33,0)</f>
        <v>11</v>
      </c>
      <c r="R33" s="215">
        <f t="shared" si="4"/>
        <v>-48</v>
      </c>
      <c r="S33" s="218">
        <f t="shared" si="5"/>
      </c>
      <c r="T33" s="217">
        <f>ROUND(+'[1]YE 2020'!S33-'[1]9M 2020'!S33,0)</f>
        <v>-35</v>
      </c>
      <c r="U33" s="215">
        <f>ROUND(+'[1]YE 2020'!T33-'[1]9M 2020'!T33,0)</f>
        <v>-2</v>
      </c>
      <c r="V33" s="218">
        <v>-16.5</v>
      </c>
      <c r="W33" s="217">
        <f>+'[1]YE 2020'!V33-'[1]9M 2020'!V33</f>
        <v>-16</v>
      </c>
      <c r="X33" s="219">
        <f>+'[1]YE 2020'!W33-'[1]9M 2020'!W33</f>
        <v>-65</v>
      </c>
      <c r="Y33" s="217">
        <f>ROUND(+'[1]YE 2020'!X33-'[1]9M 2020'!X33,0)</f>
        <v>-206</v>
      </c>
      <c r="Z33" s="215">
        <f>ROUND(+'[1]YE 2020'!Y33-'[1]9M 2020'!Y33,0)</f>
        <v>-91</v>
      </c>
      <c r="AA33" s="215">
        <f t="shared" si="6"/>
        <v>-115</v>
      </c>
      <c r="AB33" s="221">
        <f t="shared" si="7"/>
        <v>-1.2637362637362637</v>
      </c>
    </row>
    <row r="34" spans="2:31" s="383" customFormat="1" ht="10.5">
      <c r="B34" s="431" t="s">
        <v>37</v>
      </c>
      <c r="C34" s="430"/>
      <c r="D34" s="222">
        <f>+'[1]YE 2020'!D34-'[1]9M 2020'!D34</f>
        <v>-1080</v>
      </c>
      <c r="E34" s="223">
        <f>+'[1]YE 2020'!E34-'[1]9M 2020'!E34</f>
        <v>192</v>
      </c>
      <c r="F34" s="224" t="s">
        <v>15</v>
      </c>
      <c r="G34" s="225">
        <f>+'[1]YE 2020'!G34-'[1]9M 2020'!G34</f>
        <v>-239</v>
      </c>
      <c r="H34" s="223">
        <f>+'[1]YE 2020'!H34-'[1]9M 2020'!H34</f>
        <v>-56</v>
      </c>
      <c r="I34" s="429">
        <v>-3.267857142857143</v>
      </c>
      <c r="J34" s="225">
        <f>+'[1]YE 2020'!J34-'[1]9M 2020'!J34</f>
        <v>290</v>
      </c>
      <c r="K34" s="223">
        <f>+'[1]YE 2020'!K34-'[1]9M 2020'!K34</f>
        <v>7</v>
      </c>
      <c r="L34" s="428">
        <v>40.42857142857143</v>
      </c>
      <c r="M34" s="225">
        <f>+'[1]YE 2020'!M34-'[1]9M 2020'!M34</f>
        <v>-199</v>
      </c>
      <c r="N34" s="223">
        <f>+'[1]YE 2020'!N34-'[1]9M 2020'!N34</f>
        <v>121</v>
      </c>
      <c r="O34" s="88" t="s">
        <v>15</v>
      </c>
      <c r="P34" s="225">
        <f>+'[1]YE 2020'!P34-'[1]9M 2020'!P34</f>
        <v>-52</v>
      </c>
      <c r="Q34" s="223">
        <f>+'[1]YE 2020'!Q34-'[1]9M 2020'!Q34</f>
        <v>46</v>
      </c>
      <c r="R34" s="223">
        <f t="shared" si="4"/>
        <v>-98</v>
      </c>
      <c r="S34" s="226">
        <f t="shared" si="5"/>
      </c>
      <c r="T34" s="225">
        <f>+'[1]YE 2020'!S34-'[1]9M 2020'!S34</f>
        <v>-272</v>
      </c>
      <c r="U34" s="223">
        <f>+'[1]YE 2020'!T34-'[1]9M 2020'!T34</f>
        <v>-60</v>
      </c>
      <c r="V34" s="428">
        <v>-3.533333333333333</v>
      </c>
      <c r="W34" s="225">
        <f>+'[1]YE 2020'!V34-'[1]9M 2020'!V34</f>
        <v>56</v>
      </c>
      <c r="X34" s="227">
        <f>+'[1]YE 2020'!W34-'[1]9M 2020'!W34</f>
        <v>-30</v>
      </c>
      <c r="Y34" s="225">
        <f>+'[1]YE 2020'!X34-'[1]9M 2020'!X34</f>
        <v>-1496</v>
      </c>
      <c r="Z34" s="223">
        <f>+'[1]YE 2020'!Y34-'[1]9M 2020'!Y34</f>
        <v>220</v>
      </c>
      <c r="AA34" s="427">
        <f t="shared" si="6"/>
        <v>-1716</v>
      </c>
      <c r="AB34" s="178">
        <f t="shared" si="7"/>
      </c>
      <c r="AD34" s="426"/>
      <c r="AE34" s="426"/>
    </row>
    <row r="35" spans="2:28" ht="10.5">
      <c r="B35" s="355" t="s">
        <v>38</v>
      </c>
      <c r="C35" s="425"/>
      <c r="D35" s="424">
        <f>ROUND(D29/D10,3)</f>
        <v>-1.072</v>
      </c>
      <c r="E35" s="420">
        <f>ROUND(E29/E10,3)</f>
        <v>0.035</v>
      </c>
      <c r="F35" s="230">
        <v>-110.7</v>
      </c>
      <c r="G35" s="421">
        <f>ROUND(G29/G10,3)</f>
        <v>-5.267</v>
      </c>
      <c r="H35" s="420">
        <f>ROUND(H29/H10,3)</f>
        <v>-0.105</v>
      </c>
      <c r="I35" s="230">
        <v>-516.2</v>
      </c>
      <c r="J35" s="421">
        <f>ROUND(J29/J10,3)</f>
        <v>0.384</v>
      </c>
      <c r="K35" s="420">
        <f>ROUND(K29/K10,3)</f>
        <v>0.053</v>
      </c>
      <c r="L35" s="230">
        <v>33.1</v>
      </c>
      <c r="M35" s="421">
        <f>ROUND(M29/M10,3)</f>
        <v>-0.226</v>
      </c>
      <c r="N35" s="420">
        <f>ROUND(N29/G10,3)</f>
        <v>2.489</v>
      </c>
      <c r="O35" s="93">
        <v>-271.5</v>
      </c>
      <c r="P35" s="421">
        <f>ROUND(P29/P10,3)</f>
        <v>-0.061</v>
      </c>
      <c r="Q35" s="420">
        <f>ROUND(Q29/Q10,3)</f>
        <v>0.041</v>
      </c>
      <c r="R35" s="420"/>
      <c r="S35" s="230">
        <f>+(P35-Q35)*100</f>
        <v>-10.200000000000001</v>
      </c>
      <c r="T35" s="421"/>
      <c r="U35" s="420"/>
      <c r="V35" s="230"/>
      <c r="W35" s="423"/>
      <c r="X35" s="422"/>
      <c r="Y35" s="421">
        <f>ROUND(Y29/Y10,3)</f>
        <v>-0.497</v>
      </c>
      <c r="Z35" s="420">
        <f>ROUND(Z29/Z10,3)</f>
        <v>0.035</v>
      </c>
      <c r="AA35" s="420"/>
      <c r="AB35" s="234">
        <f>+(Y35-Z35)*100</f>
        <v>-53.2</v>
      </c>
    </row>
    <row r="36" spans="2:28" ht="10.5">
      <c r="B36" s="390" t="s">
        <v>39</v>
      </c>
      <c r="C36" s="374"/>
      <c r="D36" s="235"/>
      <c r="E36" s="236"/>
      <c r="F36" s="237"/>
      <c r="G36" s="238"/>
      <c r="H36" s="239"/>
      <c r="I36" s="237"/>
      <c r="J36" s="409"/>
      <c r="K36" s="408"/>
      <c r="L36" s="237"/>
      <c r="M36" s="409"/>
      <c r="N36" s="408"/>
      <c r="O36" s="237"/>
      <c r="P36" s="409"/>
      <c r="Q36" s="408"/>
      <c r="R36" s="408"/>
      <c r="S36" s="237"/>
      <c r="T36" s="409"/>
      <c r="U36" s="408"/>
      <c r="V36" s="237"/>
      <c r="W36" s="407"/>
      <c r="X36" s="406"/>
      <c r="Y36" s="405">
        <f>+'[1]YE 2020'!X36-'[1]9M 2020'!X36</f>
        <v>-50</v>
      </c>
      <c r="Z36" s="404">
        <f>+'[1]YE 2020'!Y36-'[1]9M 2020'!Y36</f>
        <v>-25</v>
      </c>
      <c r="AA36" s="404">
        <f aca="true" t="shared" si="8" ref="AA36:AA41">+Y36-Z36</f>
        <v>-25</v>
      </c>
      <c r="AB36" s="157">
        <f aca="true" t="shared" si="9" ref="AB36:AB41">IF(AA36=0,"-",(IF(Z36=0,"-",(IF(AND(Y36&lt;0,Z36&gt;0),"",(IF(AND(Y36&gt;0,Z36&lt;0),"",(IF(AND(Y36&lt;=0,Z36&lt;0),-AA36/Z36,AA36/Z36)))))))))</f>
        <v>-1</v>
      </c>
    </row>
    <row r="37" spans="2:28" ht="10.5">
      <c r="B37" s="390" t="s">
        <v>40</v>
      </c>
      <c r="C37" s="374"/>
      <c r="D37" s="235"/>
      <c r="E37" s="236"/>
      <c r="F37" s="237"/>
      <c r="G37" s="238"/>
      <c r="H37" s="239"/>
      <c r="I37" s="237"/>
      <c r="J37" s="409"/>
      <c r="K37" s="408"/>
      <c r="L37" s="237"/>
      <c r="M37" s="409"/>
      <c r="N37" s="408"/>
      <c r="O37" s="237"/>
      <c r="P37" s="409"/>
      <c r="Q37" s="408"/>
      <c r="R37" s="408"/>
      <c r="S37" s="237"/>
      <c r="T37" s="409"/>
      <c r="U37" s="408"/>
      <c r="V37" s="237"/>
      <c r="W37" s="407"/>
      <c r="X37" s="406"/>
      <c r="Y37" s="405">
        <f>+'[1]YE 2020'!X37-'[1]9M 2020'!X37</f>
        <v>10</v>
      </c>
      <c r="Z37" s="404">
        <f>+'[1]YE 2020'!Y37-'[1]9M 2020'!Y37</f>
        <v>18</v>
      </c>
      <c r="AA37" s="404">
        <f t="shared" si="8"/>
        <v>-8</v>
      </c>
      <c r="AB37" s="157">
        <f t="shared" si="9"/>
        <v>-0.4444444444444444</v>
      </c>
    </row>
    <row r="38" spans="2:33" ht="10.5">
      <c r="B38" s="390" t="s">
        <v>41</v>
      </c>
      <c r="C38" s="374"/>
      <c r="D38" s="235"/>
      <c r="E38" s="236"/>
      <c r="F38" s="237"/>
      <c r="G38" s="238"/>
      <c r="H38" s="239"/>
      <c r="I38" s="237"/>
      <c r="J38" s="409"/>
      <c r="K38" s="408"/>
      <c r="L38" s="237"/>
      <c r="M38" s="409"/>
      <c r="N38" s="408"/>
      <c r="O38" s="237"/>
      <c r="P38" s="409"/>
      <c r="Q38" s="408"/>
      <c r="R38" s="408"/>
      <c r="S38" s="237"/>
      <c r="T38" s="409"/>
      <c r="U38" s="408"/>
      <c r="V38" s="237"/>
      <c r="W38" s="407"/>
      <c r="X38" s="406"/>
      <c r="Y38" s="405">
        <f>+'[1]YE 2020'!X38-'[1]9M 2020'!X38</f>
        <v>13</v>
      </c>
      <c r="Z38" s="404">
        <f>+'[1]YE 2020'!Y38-'[1]9M 2020'!Y38</f>
        <v>27</v>
      </c>
      <c r="AA38" s="404">
        <f t="shared" si="8"/>
        <v>-14</v>
      </c>
      <c r="AB38" s="157">
        <f t="shared" si="9"/>
        <v>-0.5185185185185185</v>
      </c>
      <c r="AF38" s="419"/>
      <c r="AG38" s="419"/>
    </row>
    <row r="39" spans="2:28" ht="10.5">
      <c r="B39" s="390" t="s">
        <v>42</v>
      </c>
      <c r="C39" s="374"/>
      <c r="D39" s="235"/>
      <c r="E39" s="236"/>
      <c r="F39" s="237"/>
      <c r="G39" s="238"/>
      <c r="H39" s="239"/>
      <c r="I39" s="237"/>
      <c r="J39" s="409"/>
      <c r="K39" s="408"/>
      <c r="L39" s="237"/>
      <c r="M39" s="409"/>
      <c r="N39" s="408"/>
      <c r="O39" s="237"/>
      <c r="P39" s="409"/>
      <c r="Q39" s="408"/>
      <c r="R39" s="408"/>
      <c r="S39" s="237"/>
      <c r="T39" s="409"/>
      <c r="U39" s="408"/>
      <c r="V39" s="237"/>
      <c r="W39" s="407"/>
      <c r="X39" s="406"/>
      <c r="Y39" s="405">
        <f>+'[1]YE 2020'!X39-'[1]9M 2020'!X39</f>
        <v>-108</v>
      </c>
      <c r="Z39" s="404">
        <f>+'[1]YE 2020'!Y39-'[1]9M 2020'!Y39</f>
        <v>-78</v>
      </c>
      <c r="AA39" s="404">
        <f t="shared" si="8"/>
        <v>-30</v>
      </c>
      <c r="AB39" s="157">
        <f t="shared" si="9"/>
        <v>-0.38461538461538464</v>
      </c>
    </row>
    <row r="40" spans="2:28" ht="10.5">
      <c r="B40" s="390" t="s">
        <v>43</v>
      </c>
      <c r="C40" s="374"/>
      <c r="D40" s="235"/>
      <c r="E40" s="236"/>
      <c r="F40" s="237"/>
      <c r="G40" s="238"/>
      <c r="H40" s="239"/>
      <c r="I40" s="237"/>
      <c r="J40" s="409"/>
      <c r="K40" s="408"/>
      <c r="L40" s="237"/>
      <c r="M40" s="409"/>
      <c r="N40" s="408"/>
      <c r="O40" s="237"/>
      <c r="P40" s="409"/>
      <c r="Q40" s="408"/>
      <c r="R40" s="408"/>
      <c r="S40" s="237"/>
      <c r="T40" s="409"/>
      <c r="U40" s="408"/>
      <c r="V40" s="237"/>
      <c r="W40" s="407"/>
      <c r="X40" s="406"/>
      <c r="Y40" s="405">
        <f>+'[1]YE 2020'!X40-'[1]9M 2020'!X40</f>
        <v>-128</v>
      </c>
      <c r="Z40" s="404">
        <f>+'[1]YE 2020'!Y40-'[1]9M 2020'!Y40</f>
        <v>58</v>
      </c>
      <c r="AA40" s="404">
        <f t="shared" si="8"/>
        <v>-186</v>
      </c>
      <c r="AB40" s="170">
        <f t="shared" si="9"/>
      </c>
    </row>
    <row r="41" spans="2:28" s="383" customFormat="1" ht="10.5">
      <c r="B41" s="417" t="s">
        <v>44</v>
      </c>
      <c r="C41" s="416"/>
      <c r="D41" s="245"/>
      <c r="E41" s="246"/>
      <c r="F41" s="247"/>
      <c r="G41" s="248"/>
      <c r="H41" s="249"/>
      <c r="I41" s="247"/>
      <c r="J41" s="415"/>
      <c r="K41" s="414"/>
      <c r="L41" s="247"/>
      <c r="M41" s="415"/>
      <c r="N41" s="414"/>
      <c r="O41" s="247"/>
      <c r="P41" s="415"/>
      <c r="Q41" s="414"/>
      <c r="R41" s="414"/>
      <c r="S41" s="247"/>
      <c r="T41" s="415"/>
      <c r="U41" s="414"/>
      <c r="V41" s="247"/>
      <c r="W41" s="413"/>
      <c r="X41" s="412"/>
      <c r="Y41" s="411">
        <f>+'[1]YE 2020'!X41-'[1]9M 2020'!X41</f>
        <v>-263</v>
      </c>
      <c r="Z41" s="410">
        <f>+'[1]YE 2020'!Y41-'[1]9M 2020'!Y41</f>
        <v>0</v>
      </c>
      <c r="AA41" s="395">
        <f t="shared" si="8"/>
        <v>-263</v>
      </c>
      <c r="AB41" s="418" t="str">
        <f t="shared" si="9"/>
        <v>-</v>
      </c>
    </row>
    <row r="42" spans="1:29" ht="10.5">
      <c r="A42" s="383"/>
      <c r="B42" s="394"/>
      <c r="C42" s="393"/>
      <c r="D42" s="254"/>
      <c r="E42" s="255"/>
      <c r="F42" s="256"/>
      <c r="G42" s="257"/>
      <c r="H42" s="258"/>
      <c r="I42" s="256"/>
      <c r="J42" s="389"/>
      <c r="K42" s="388"/>
      <c r="L42" s="256"/>
      <c r="M42" s="389"/>
      <c r="N42" s="388"/>
      <c r="O42" s="256"/>
      <c r="P42" s="389"/>
      <c r="Q42" s="388"/>
      <c r="R42" s="388"/>
      <c r="S42" s="256"/>
      <c r="T42" s="389"/>
      <c r="U42" s="388"/>
      <c r="V42" s="256"/>
      <c r="W42" s="387"/>
      <c r="X42" s="386"/>
      <c r="Y42" s="392"/>
      <c r="Z42" s="391"/>
      <c r="AA42" s="391"/>
      <c r="AB42" s="170"/>
      <c r="AC42" s="383"/>
    </row>
    <row r="43" spans="2:28" s="383" customFormat="1" ht="10.5">
      <c r="B43" s="417" t="s">
        <v>45</v>
      </c>
      <c r="C43" s="416"/>
      <c r="D43" s="245"/>
      <c r="E43" s="246"/>
      <c r="F43" s="247"/>
      <c r="G43" s="248"/>
      <c r="H43" s="249"/>
      <c r="I43" s="247"/>
      <c r="J43" s="415"/>
      <c r="K43" s="414"/>
      <c r="L43" s="247"/>
      <c r="M43" s="415"/>
      <c r="N43" s="414"/>
      <c r="O43" s="247"/>
      <c r="P43" s="415"/>
      <c r="Q43" s="414"/>
      <c r="R43" s="414"/>
      <c r="S43" s="247"/>
      <c r="T43" s="415"/>
      <c r="U43" s="414"/>
      <c r="V43" s="247"/>
      <c r="W43" s="413"/>
      <c r="X43" s="412"/>
      <c r="Y43" s="490">
        <f>+'[1]YE 2020'!X43-'[1]9M 2020'!X43</f>
        <v>-1719</v>
      </c>
      <c r="Z43" s="410">
        <f>+'[1]YE 2020'!Y43-'[1]9M 2020'!Y43</f>
        <v>227</v>
      </c>
      <c r="AA43" s="395">
        <f>+Y43-Z43</f>
        <v>-1946</v>
      </c>
      <c r="AB43" s="178">
        <f>IF(AA43=0,"-",(IF(Z43=0,"-",(IF(AND(Y43&lt;0,Z43&gt;0),"",(IF(AND(Y43&gt;0,Z43&lt;0),"",(IF(AND(Y43&lt;=0,Z43&lt;0),-AA43/Z43,AA43/Z43)))))))))</f>
      </c>
    </row>
    <row r="44" spans="1:29" ht="10.5">
      <c r="A44" s="383"/>
      <c r="B44" s="394"/>
      <c r="C44" s="393"/>
      <c r="D44" s="254"/>
      <c r="E44" s="255"/>
      <c r="F44" s="256"/>
      <c r="G44" s="257"/>
      <c r="H44" s="258"/>
      <c r="I44" s="256"/>
      <c r="J44" s="389"/>
      <c r="K44" s="388"/>
      <c r="L44" s="256"/>
      <c r="M44" s="389"/>
      <c r="N44" s="388"/>
      <c r="O44" s="256"/>
      <c r="P44" s="389"/>
      <c r="Q44" s="388"/>
      <c r="R44" s="388"/>
      <c r="S44" s="256"/>
      <c r="T44" s="389"/>
      <c r="U44" s="388"/>
      <c r="V44" s="256"/>
      <c r="W44" s="387"/>
      <c r="X44" s="386"/>
      <c r="Y44" s="392"/>
      <c r="Z44" s="391"/>
      <c r="AA44" s="391"/>
      <c r="AB44" s="157"/>
      <c r="AC44" s="383"/>
    </row>
    <row r="45" spans="2:28" ht="10.5">
      <c r="B45" s="390" t="s">
        <v>46</v>
      </c>
      <c r="C45" s="374"/>
      <c r="D45" s="235"/>
      <c r="E45" s="236"/>
      <c r="F45" s="237"/>
      <c r="G45" s="238"/>
      <c r="H45" s="239"/>
      <c r="I45" s="237"/>
      <c r="J45" s="409"/>
      <c r="K45" s="408"/>
      <c r="L45" s="237"/>
      <c r="M45" s="409"/>
      <c r="N45" s="408"/>
      <c r="O45" s="237"/>
      <c r="P45" s="409"/>
      <c r="Q45" s="408"/>
      <c r="R45" s="408"/>
      <c r="S45" s="237"/>
      <c r="T45" s="409"/>
      <c r="U45" s="408"/>
      <c r="V45" s="237"/>
      <c r="W45" s="407"/>
      <c r="X45" s="406"/>
      <c r="Y45" s="405">
        <f>+'[1]YE 2020'!X45-'[1]9M 2020'!X45</f>
        <v>25</v>
      </c>
      <c r="Z45" s="404">
        <f>+'[1]YE 2020'!Y45-'[1]9M 2020'!Y45</f>
        <v>-9</v>
      </c>
      <c r="AA45" s="404">
        <f>+Y45-Z45</f>
        <v>34</v>
      </c>
      <c r="AB45" s="157">
        <f>IF(AA45=0,"-",(IF(Z45=0,"-",(IF(AND(Y45&lt;0,Z45&gt;0),"",(IF(AND(Y45&gt;0,Z45&lt;0),"",(IF(AND(Y45&lt;=0,Z45&lt;0),-AA45/Z45,AA45/Z45)))))))))</f>
      </c>
    </row>
    <row r="46" spans="2:28" ht="10.5">
      <c r="B46" s="390" t="s">
        <v>47</v>
      </c>
      <c r="C46" s="374"/>
      <c r="D46" s="235"/>
      <c r="E46" s="236"/>
      <c r="F46" s="237"/>
      <c r="G46" s="238"/>
      <c r="H46" s="239"/>
      <c r="I46" s="237"/>
      <c r="J46" s="409"/>
      <c r="K46" s="408"/>
      <c r="L46" s="237"/>
      <c r="M46" s="409"/>
      <c r="N46" s="408"/>
      <c r="O46" s="237"/>
      <c r="P46" s="409"/>
      <c r="Q46" s="408"/>
      <c r="R46" s="408"/>
      <c r="S46" s="237"/>
      <c r="T46" s="409"/>
      <c r="U46" s="408"/>
      <c r="V46" s="237"/>
      <c r="W46" s="407"/>
      <c r="X46" s="406"/>
      <c r="Y46" s="405">
        <f>+'[1]YE 2020'!X46-'[1]9M 2020'!X46</f>
        <v>553</v>
      </c>
      <c r="Z46" s="404">
        <f>+'[1]YE 2020'!Y46-'[1]9M 2020'!Y46</f>
        <v>-43</v>
      </c>
      <c r="AA46" s="404">
        <f>+Y46-Z46</f>
        <v>596</v>
      </c>
      <c r="AB46" s="157">
        <f>IF(AA46=0,"-",(IF(Z46=0,"-",(IF(AND(Y46&lt;0,Z46&gt;0),"",(IF(AND(Y46&gt;0,Z46&lt;0),"",(IF(AND(Y46&lt;=0,Z46&lt;0),-AA46/Z46,AA46/Z46)))))))))</f>
      </c>
    </row>
    <row r="47" spans="2:28" ht="11.25" thickBot="1">
      <c r="B47" s="403" t="s">
        <v>48</v>
      </c>
      <c r="C47" s="402"/>
      <c r="D47" s="263"/>
      <c r="E47" s="264"/>
      <c r="F47" s="265"/>
      <c r="G47" s="266"/>
      <c r="H47" s="267"/>
      <c r="I47" s="265"/>
      <c r="J47" s="401"/>
      <c r="K47" s="400"/>
      <c r="L47" s="265"/>
      <c r="M47" s="401"/>
      <c r="N47" s="400"/>
      <c r="O47" s="265"/>
      <c r="P47" s="401"/>
      <c r="Q47" s="400"/>
      <c r="R47" s="400"/>
      <c r="S47" s="265"/>
      <c r="T47" s="401"/>
      <c r="U47" s="400"/>
      <c r="V47" s="265"/>
      <c r="W47" s="399"/>
      <c r="X47" s="398"/>
      <c r="Y47" s="397">
        <f>+'[1]YE 2020'!X47-'[1]9M 2020'!X47</f>
        <v>0</v>
      </c>
      <c r="Z47" s="396">
        <f>+'[1]YE 2020'!Y47-'[1]9M 2020'!Y47</f>
        <v>0</v>
      </c>
      <c r="AA47" s="396">
        <f>+Y47-Z47</f>
        <v>0</v>
      </c>
      <c r="AB47" s="489" t="str">
        <f>IF(AA47=0,"-",(IF(Z47=0,"-",(IF(AND(Y47&lt;0,Z47&gt;0),"",(IF(AND(Y47&gt;0,Z47&lt;0),"",(IF(AND(Y47&lt;=0,Z47&lt;0),-AA47/Z47,AA47/Z47)))))))))</f>
        <v>-</v>
      </c>
    </row>
    <row r="48" spans="2:28" s="383" customFormat="1" ht="11.25" thickTop="1">
      <c r="B48" s="394" t="s">
        <v>49</v>
      </c>
      <c r="C48" s="393"/>
      <c r="D48" s="254"/>
      <c r="E48" s="255"/>
      <c r="F48" s="256"/>
      <c r="G48" s="257"/>
      <c r="H48" s="258"/>
      <c r="I48" s="256"/>
      <c r="J48" s="389"/>
      <c r="K48" s="388"/>
      <c r="L48" s="256"/>
      <c r="M48" s="389"/>
      <c r="N48" s="388"/>
      <c r="O48" s="256"/>
      <c r="P48" s="389"/>
      <c r="Q48" s="388"/>
      <c r="R48" s="388"/>
      <c r="S48" s="256"/>
      <c r="T48" s="389"/>
      <c r="U48" s="388"/>
      <c r="V48" s="256"/>
      <c r="W48" s="387"/>
      <c r="X48" s="386"/>
      <c r="Y48" s="491">
        <f>+'[1]YE 2020'!X48-'[1]9M 2020'!X48</f>
        <v>-1141</v>
      </c>
      <c r="Z48" s="395">
        <f>+'[1]YE 2020'!Y48-'[1]9M 2020'!Y48</f>
        <v>175</v>
      </c>
      <c r="AA48" s="395">
        <f>+Y48-Z48</f>
        <v>-1316</v>
      </c>
      <c r="AB48" s="178">
        <f>IF(AA48=0,"-",(IF(Z48=0,"-",(IF(AND(Y48&lt;0,Z48&gt;0),"",(IF(AND(Y48&gt;0,Z48&lt;0),"",(IF(AND(Y48&lt;=0,Z48&lt;0),-AA48/Z48,AA48/Z48)))))))))</f>
      </c>
    </row>
    <row r="49" spans="1:29" ht="10.5">
      <c r="A49" s="383"/>
      <c r="B49" s="394"/>
      <c r="C49" s="393"/>
      <c r="D49" s="254"/>
      <c r="E49" s="255"/>
      <c r="F49" s="256"/>
      <c r="G49" s="257"/>
      <c r="H49" s="258"/>
      <c r="I49" s="256"/>
      <c r="J49" s="389"/>
      <c r="K49" s="388"/>
      <c r="L49" s="256"/>
      <c r="M49" s="389"/>
      <c r="N49" s="388"/>
      <c r="O49" s="256"/>
      <c r="P49" s="389"/>
      <c r="Q49" s="388"/>
      <c r="R49" s="388"/>
      <c r="S49" s="256"/>
      <c r="T49" s="389"/>
      <c r="U49" s="388"/>
      <c r="V49" s="256"/>
      <c r="W49" s="387"/>
      <c r="X49" s="386"/>
      <c r="Y49" s="392"/>
      <c r="Z49" s="391"/>
      <c r="AA49" s="391"/>
      <c r="AB49" s="157"/>
      <c r="AC49" s="383"/>
    </row>
    <row r="50" spans="1:29" ht="10.5">
      <c r="A50" s="383"/>
      <c r="B50" s="390" t="s">
        <v>50</v>
      </c>
      <c r="C50" s="374"/>
      <c r="D50" s="254"/>
      <c r="E50" s="255"/>
      <c r="F50" s="256"/>
      <c r="G50" s="257"/>
      <c r="H50" s="258"/>
      <c r="I50" s="256"/>
      <c r="J50" s="389"/>
      <c r="K50" s="388"/>
      <c r="L50" s="256"/>
      <c r="M50" s="389"/>
      <c r="N50" s="388"/>
      <c r="O50" s="256"/>
      <c r="P50" s="389"/>
      <c r="Q50" s="388"/>
      <c r="R50" s="388"/>
      <c r="S50" s="256"/>
      <c r="T50" s="389"/>
      <c r="U50" s="388"/>
      <c r="V50" s="256"/>
      <c r="W50" s="387"/>
      <c r="X50" s="386"/>
      <c r="Y50" s="385"/>
      <c r="Z50" s="384"/>
      <c r="AA50" s="384"/>
      <c r="AB50" s="198"/>
      <c r="AC50" s="383"/>
    </row>
    <row r="51" spans="2:28" ht="11.25" thickBot="1">
      <c r="B51" s="382" t="s">
        <v>51</v>
      </c>
      <c r="C51" s="381"/>
      <c r="D51" s="274"/>
      <c r="E51" s="275"/>
      <c r="F51" s="276"/>
      <c r="G51" s="277"/>
      <c r="H51" s="278"/>
      <c r="I51" s="276"/>
      <c r="J51" s="380"/>
      <c r="K51" s="379"/>
      <c r="L51" s="276"/>
      <c r="M51" s="380"/>
      <c r="N51" s="379"/>
      <c r="O51" s="276"/>
      <c r="P51" s="380"/>
      <c r="Q51" s="379"/>
      <c r="R51" s="379"/>
      <c r="S51" s="276"/>
      <c r="T51" s="380"/>
      <c r="U51" s="379"/>
      <c r="V51" s="276"/>
      <c r="W51" s="378"/>
      <c r="X51" s="377"/>
      <c r="Y51" s="477">
        <v>-2.12</v>
      </c>
      <c r="Z51" s="376">
        <v>0.37</v>
      </c>
      <c r="AA51" s="376">
        <f>+Y51-Z51</f>
        <v>-2.49</v>
      </c>
      <c r="AB51" s="283">
        <f>IF(AA51=0,"-",(IF(Z51=0,"-",(IF(AND(Y51&lt;0,Z51&gt;0),"",(IF(AND(Y51&gt;0,Z51&lt;0),"",(IF(AND(Y51&lt;=0,Z51&lt;0),-AA51/Z51,AA51/Z51)))))))))</f>
      </c>
    </row>
    <row r="52" spans="3:27" ht="10.5">
      <c r="C52" s="371"/>
      <c r="G52" s="284"/>
      <c r="H52" s="284"/>
      <c r="I52" s="285"/>
      <c r="J52" s="371"/>
      <c r="K52" s="368"/>
      <c r="Y52" s="374"/>
      <c r="Z52" s="373"/>
      <c r="AA52" s="373"/>
    </row>
    <row r="53" spans="3:27" ht="11.25" thickBot="1">
      <c r="C53" s="348"/>
      <c r="G53" s="287"/>
      <c r="H53" s="287"/>
      <c r="I53" s="288"/>
      <c r="J53" s="348"/>
      <c r="K53" s="375"/>
      <c r="Y53" s="374"/>
      <c r="Z53" s="373"/>
      <c r="AA53" s="373"/>
    </row>
    <row r="54" spans="2:28" ht="10.5">
      <c r="B54" s="372" t="s">
        <v>52</v>
      </c>
      <c r="C54" s="371"/>
      <c r="D54" s="290"/>
      <c r="E54" s="291"/>
      <c r="F54" s="292"/>
      <c r="G54" s="293"/>
      <c r="H54" s="284"/>
      <c r="I54" s="292"/>
      <c r="J54" s="371"/>
      <c r="K54" s="368"/>
      <c r="L54" s="285"/>
      <c r="M54" s="370"/>
      <c r="N54" s="368"/>
      <c r="O54" s="285"/>
      <c r="P54" s="370"/>
      <c r="Q54" s="368"/>
      <c r="R54" s="368"/>
      <c r="S54" s="285"/>
      <c r="T54" s="370"/>
      <c r="U54" s="368"/>
      <c r="V54" s="295"/>
      <c r="W54" s="369"/>
      <c r="X54" s="368"/>
      <c r="Y54" s="367"/>
      <c r="Z54" s="366"/>
      <c r="AA54" s="366"/>
      <c r="AB54" s="297"/>
    </row>
    <row r="55" spans="2:28" ht="10.5">
      <c r="B55" s="365" t="s">
        <v>53</v>
      </c>
      <c r="C55" s="364"/>
      <c r="D55" s="363">
        <f>+D29-D23</f>
        <v>-608</v>
      </c>
      <c r="E55" s="359">
        <f>+E29-E23</f>
        <v>704</v>
      </c>
      <c r="F55" s="221" t="s">
        <v>15</v>
      </c>
      <c r="G55" s="363">
        <f>+G29-G23</f>
        <v>-189</v>
      </c>
      <c r="H55" s="359">
        <f>+H29-H23</f>
        <v>2</v>
      </c>
      <c r="I55" s="221" t="s">
        <v>15</v>
      </c>
      <c r="J55" s="363">
        <f>+J29-J23</f>
        <v>387</v>
      </c>
      <c r="K55" s="359">
        <f>+K29-K23</f>
        <v>78</v>
      </c>
      <c r="L55" s="302">
        <v>3.9615384615384617</v>
      </c>
      <c r="M55" s="363">
        <f>+M29-M23</f>
        <v>-125</v>
      </c>
      <c r="N55" s="359">
        <f>+N29-N23</f>
        <v>163</v>
      </c>
      <c r="O55" s="302" t="s">
        <v>15</v>
      </c>
      <c r="P55" s="363">
        <f>+P29-P23</f>
        <v>11</v>
      </c>
      <c r="Q55" s="359">
        <f>+Q29-Q23</f>
        <v>67</v>
      </c>
      <c r="R55" s="301">
        <f>+P55-Q55</f>
        <v>-56</v>
      </c>
      <c r="S55" s="302">
        <f>IF(R55=0,"-",(IF(Q55=0,"-",(IF(AND(P55&lt;0,Q55&gt;0),"",(IF(AND(P55&gt;0,Q55&lt;0),"",(IF(AND(P55&lt;=0,Q55&lt;0),-R55/Q55,R55/Q55)))))))))</f>
        <v>-0.835820895522388</v>
      </c>
      <c r="T55" s="363">
        <f>+T29-T23</f>
        <v>-200</v>
      </c>
      <c r="U55" s="359">
        <f>+U29-U23</f>
        <v>-27</v>
      </c>
      <c r="V55" s="166">
        <v>-6.407407407407407</v>
      </c>
      <c r="W55" s="362"/>
      <c r="X55" s="361"/>
      <c r="Y55" s="360">
        <f>+Y29-Y23</f>
        <v>-663</v>
      </c>
      <c r="Z55" s="359">
        <f>+Z29-Z23</f>
        <v>1003</v>
      </c>
      <c r="AA55" s="358">
        <f>+Y55-Z55</f>
        <v>-1666</v>
      </c>
      <c r="AB55" s="170">
        <f>IF(AA55=0,"-",(IF(Z55=0,"-",(IF(AND(Y55&lt;0,Z55&gt;0),"",(IF(AND(Y55&gt;0,Z55&lt;0),"",(IF(AND(Y55&lt;=0,Z55&lt;0),-AA55/Z55,AA55/Z55)))))))))</f>
      </c>
    </row>
    <row r="56" spans="2:28" ht="10.5">
      <c r="B56" s="355" t="s">
        <v>54</v>
      </c>
      <c r="D56" s="306"/>
      <c r="E56" s="307"/>
      <c r="F56" s="308"/>
      <c r="G56" s="309"/>
      <c r="H56" s="310"/>
      <c r="I56" s="308"/>
      <c r="J56" s="354"/>
      <c r="K56" s="352"/>
      <c r="L56" s="313"/>
      <c r="M56" s="353"/>
      <c r="N56" s="352"/>
      <c r="O56" s="313"/>
      <c r="P56" s="353"/>
      <c r="Q56" s="352"/>
      <c r="R56" s="352"/>
      <c r="S56" s="313"/>
      <c r="T56" s="353"/>
      <c r="U56" s="352"/>
      <c r="V56" s="313"/>
      <c r="W56" s="353"/>
      <c r="X56" s="352"/>
      <c r="Y56" s="351"/>
      <c r="Z56" s="350"/>
      <c r="AA56" s="350"/>
      <c r="AB56" s="157"/>
    </row>
    <row r="57" spans="2:28" ht="10.5">
      <c r="B57" s="355" t="s">
        <v>55</v>
      </c>
      <c r="D57" s="306"/>
      <c r="E57" s="307"/>
      <c r="F57" s="308"/>
      <c r="G57" s="309"/>
      <c r="H57" s="310"/>
      <c r="I57" s="308"/>
      <c r="J57" s="354"/>
      <c r="K57" s="352"/>
      <c r="L57" s="313"/>
      <c r="M57" s="353"/>
      <c r="N57" s="352"/>
      <c r="O57" s="313"/>
      <c r="P57" s="353"/>
      <c r="Q57" s="352"/>
      <c r="R57" s="352"/>
      <c r="S57" s="313"/>
      <c r="T57" s="353"/>
      <c r="U57" s="352"/>
      <c r="V57" s="313"/>
      <c r="W57" s="353"/>
      <c r="X57" s="352"/>
      <c r="Y57" s="351"/>
      <c r="Z57" s="350"/>
      <c r="AA57" s="350"/>
      <c r="AB57" s="157"/>
    </row>
    <row r="58" spans="2:28" ht="10.5">
      <c r="B58" s="355" t="s">
        <v>56</v>
      </c>
      <c r="D58" s="306"/>
      <c r="E58" s="307"/>
      <c r="F58" s="308"/>
      <c r="G58" s="309"/>
      <c r="H58" s="310"/>
      <c r="I58" s="308"/>
      <c r="J58" s="354"/>
      <c r="K58" s="352"/>
      <c r="L58" s="313"/>
      <c r="M58" s="353"/>
      <c r="N58" s="352"/>
      <c r="O58" s="313"/>
      <c r="P58" s="353"/>
      <c r="Q58" s="352"/>
      <c r="R58" s="352"/>
      <c r="S58" s="313"/>
      <c r="T58" s="353"/>
      <c r="U58" s="352"/>
      <c r="V58" s="313"/>
      <c r="W58" s="353"/>
      <c r="X58" s="352"/>
      <c r="Y58" s="357"/>
      <c r="Z58" s="356"/>
      <c r="AA58" s="356"/>
      <c r="AB58" s="317"/>
    </row>
    <row r="59" spans="2:28" ht="10.5">
      <c r="B59" s="355" t="s">
        <v>57</v>
      </c>
      <c r="D59" s="306"/>
      <c r="E59" s="307"/>
      <c r="F59" s="308"/>
      <c r="G59" s="309"/>
      <c r="H59" s="310"/>
      <c r="I59" s="308"/>
      <c r="J59" s="354"/>
      <c r="K59" s="352"/>
      <c r="L59" s="313"/>
      <c r="M59" s="353"/>
      <c r="N59" s="352"/>
      <c r="O59" s="313"/>
      <c r="P59" s="353"/>
      <c r="Q59" s="352"/>
      <c r="R59" s="352"/>
      <c r="S59" s="313"/>
      <c r="T59" s="353"/>
      <c r="U59" s="352"/>
      <c r="V59" s="313"/>
      <c r="W59" s="353"/>
      <c r="X59" s="352"/>
      <c r="Y59" s="351"/>
      <c r="Z59" s="350"/>
      <c r="AA59" s="350"/>
      <c r="AB59" s="157"/>
    </row>
    <row r="60" spans="2:28" ht="11.25" thickBot="1">
      <c r="B60" s="349" t="s">
        <v>58</v>
      </c>
      <c r="C60" s="348"/>
      <c r="D60" s="318"/>
      <c r="E60" s="319"/>
      <c r="F60" s="320"/>
      <c r="G60" s="321"/>
      <c r="H60" s="322"/>
      <c r="I60" s="320"/>
      <c r="J60" s="347"/>
      <c r="K60" s="345"/>
      <c r="L60" s="325"/>
      <c r="M60" s="346"/>
      <c r="N60" s="345"/>
      <c r="O60" s="325"/>
      <c r="P60" s="346"/>
      <c r="Q60" s="345"/>
      <c r="R60" s="345"/>
      <c r="S60" s="325"/>
      <c r="T60" s="346"/>
      <c r="U60" s="345"/>
      <c r="V60" s="325"/>
      <c r="W60" s="346"/>
      <c r="X60" s="345"/>
      <c r="Y60" s="344"/>
      <c r="Z60" s="343"/>
      <c r="AA60" s="343"/>
      <c r="AB60" s="283"/>
    </row>
    <row r="62" ht="10.5">
      <c r="B62" s="341" t="s">
        <v>59</v>
      </c>
    </row>
    <row r="63" ht="10.5">
      <c r="B63" s="341" t="s">
        <v>60</v>
      </c>
    </row>
    <row r="64" ht="10.5">
      <c r="B64" s="341" t="s">
        <v>61</v>
      </c>
    </row>
  </sheetData>
  <sheetProtection/>
  <mergeCells count="10">
    <mergeCell ref="P4:S5"/>
    <mergeCell ref="T4:V5"/>
    <mergeCell ref="W4:X5"/>
    <mergeCell ref="Y4:AB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4"/>
  <sheetViews>
    <sheetView showGridLines="0" tabSelected="1" zoomScale="85" zoomScaleNormal="85" workbookViewId="0" topLeftCell="A1">
      <selection activeCell="I53" sqref="I53"/>
    </sheetView>
  </sheetViews>
  <sheetFormatPr defaultColWidth="9.140625" defaultRowHeight="12.75"/>
  <cols>
    <col min="1" max="1" width="2.421875" style="341" customWidth="1"/>
    <col min="2" max="2" width="2.8515625" style="341" customWidth="1"/>
    <col min="3" max="3" width="21.7109375" style="341" customWidth="1"/>
    <col min="4" max="5" width="8.28125" style="2" customWidth="1"/>
    <col min="6" max="8" width="8.28125" style="3" customWidth="1"/>
    <col min="9" max="9" width="10.8515625" style="3" customWidth="1"/>
    <col min="10" max="10" width="8.28125" style="341" customWidth="1"/>
    <col min="11" max="11" width="8.28125" style="342" customWidth="1"/>
    <col min="12" max="12" width="9.28125" style="3" bestFit="1" customWidth="1"/>
    <col min="13" max="13" width="8.28125" style="341" customWidth="1"/>
    <col min="14" max="14" width="8.28125" style="342" customWidth="1"/>
    <col min="15" max="15" width="8.28125" style="3" customWidth="1"/>
    <col min="16" max="16" width="8.28125" style="341" customWidth="1"/>
    <col min="17" max="17" width="8.28125" style="342" customWidth="1"/>
    <col min="18" max="18" width="8.28125" style="3" customWidth="1"/>
    <col min="19" max="19" width="8.28125" style="341" customWidth="1"/>
    <col min="20" max="20" width="8.28125" style="342" customWidth="1"/>
    <col min="21" max="21" width="8.28125" style="3" customWidth="1"/>
    <col min="22" max="22" width="8.28125" style="341" customWidth="1"/>
    <col min="23" max="23" width="8.28125" style="342" customWidth="1"/>
    <col min="24" max="24" width="8.28125" style="341" customWidth="1"/>
    <col min="25" max="25" width="8.28125" style="342" customWidth="1"/>
    <col min="26" max="26" width="14.7109375" style="5" customWidth="1"/>
    <col min="27" max="27" width="5.28125" style="341" customWidth="1"/>
    <col min="28" max="16384" width="9.140625" style="341" customWidth="1"/>
  </cols>
  <sheetData>
    <row r="1" spans="2:3" ht="11.25">
      <c r="B1" s="555"/>
      <c r="C1" s="555"/>
    </row>
    <row r="2" spans="2:4" ht="23.25" customHeight="1">
      <c r="B2" s="555"/>
      <c r="C2" s="555"/>
      <c r="D2" s="464" t="s">
        <v>67</v>
      </c>
    </row>
    <row r="3" ht="12" thickBot="1"/>
    <row r="4" spans="1:27" ht="13.5" customHeight="1">
      <c r="A4" s="383"/>
      <c r="B4" s="556" t="s">
        <v>1</v>
      </c>
      <c r="C4" s="557"/>
      <c r="D4" s="562" t="s">
        <v>2</v>
      </c>
      <c r="E4" s="542"/>
      <c r="F4" s="542"/>
      <c r="G4" s="541" t="s">
        <v>3</v>
      </c>
      <c r="H4" s="542"/>
      <c r="I4" s="543"/>
      <c r="J4" s="542" t="s">
        <v>4</v>
      </c>
      <c r="K4" s="542"/>
      <c r="L4" s="543"/>
      <c r="M4" s="541" t="s">
        <v>5</v>
      </c>
      <c r="N4" s="542"/>
      <c r="O4" s="543"/>
      <c r="P4" s="541" t="s">
        <v>6</v>
      </c>
      <c r="Q4" s="542"/>
      <c r="R4" s="543"/>
      <c r="S4" s="541" t="s">
        <v>7</v>
      </c>
      <c r="T4" s="542"/>
      <c r="U4" s="543"/>
      <c r="V4" s="541" t="s">
        <v>8</v>
      </c>
      <c r="W4" s="547"/>
      <c r="X4" s="549" t="s">
        <v>9</v>
      </c>
      <c r="Y4" s="550"/>
      <c r="Z4" s="551"/>
      <c r="AA4" s="383"/>
    </row>
    <row r="5" spans="1:27" ht="11.25" customHeight="1">
      <c r="A5" s="463"/>
      <c r="B5" s="558"/>
      <c r="C5" s="559"/>
      <c r="D5" s="563"/>
      <c r="E5" s="545"/>
      <c r="F5" s="545"/>
      <c r="G5" s="544"/>
      <c r="H5" s="545"/>
      <c r="I5" s="546"/>
      <c r="J5" s="545"/>
      <c r="K5" s="545"/>
      <c r="L5" s="546"/>
      <c r="M5" s="544"/>
      <c r="N5" s="545"/>
      <c r="O5" s="546"/>
      <c r="P5" s="544"/>
      <c r="Q5" s="545"/>
      <c r="R5" s="546"/>
      <c r="S5" s="544"/>
      <c r="T5" s="545"/>
      <c r="U5" s="546"/>
      <c r="V5" s="544"/>
      <c r="W5" s="548"/>
      <c r="X5" s="552"/>
      <c r="Y5" s="553"/>
      <c r="Z5" s="554"/>
      <c r="AA5" s="463"/>
    </row>
    <row r="6" spans="1:27" ht="11.25" customHeight="1">
      <c r="A6" s="458"/>
      <c r="B6" s="560"/>
      <c r="C6" s="561"/>
      <c r="D6" s="460">
        <v>2020</v>
      </c>
      <c r="E6" s="459">
        <v>2019</v>
      </c>
      <c r="F6" s="12" t="s">
        <v>10</v>
      </c>
      <c r="G6" s="460">
        <v>2020</v>
      </c>
      <c r="H6" s="459">
        <v>2019</v>
      </c>
      <c r="I6" s="12" t="s">
        <v>10</v>
      </c>
      <c r="J6" s="460">
        <v>2020</v>
      </c>
      <c r="K6" s="459">
        <v>2019</v>
      </c>
      <c r="L6" s="12" t="s">
        <v>10</v>
      </c>
      <c r="M6" s="460">
        <v>2020</v>
      </c>
      <c r="N6" s="459">
        <v>2019</v>
      </c>
      <c r="O6" s="12" t="s">
        <v>10</v>
      </c>
      <c r="P6" s="460">
        <v>2020</v>
      </c>
      <c r="Q6" s="459">
        <v>2019</v>
      </c>
      <c r="R6" s="12" t="s">
        <v>10</v>
      </c>
      <c r="S6" s="460">
        <v>2020</v>
      </c>
      <c r="T6" s="459">
        <v>2019</v>
      </c>
      <c r="U6" s="12" t="s">
        <v>10</v>
      </c>
      <c r="V6" s="462">
        <v>2020</v>
      </c>
      <c r="W6" s="461">
        <v>2019</v>
      </c>
      <c r="X6" s="460">
        <v>2020</v>
      </c>
      <c r="Y6" s="459">
        <v>2019</v>
      </c>
      <c r="Z6" s="15" t="s">
        <v>10</v>
      </c>
      <c r="AA6" s="458"/>
    </row>
    <row r="7" spans="2:26" ht="10.5">
      <c r="B7" s="355" t="s">
        <v>11</v>
      </c>
      <c r="D7" s="151">
        <f>+'[2]Einzug YE 2020'!M7</f>
        <v>6167</v>
      </c>
      <c r="E7" s="152">
        <f>+'[2]Einzug YE 2020'!N7</f>
        <v>24111</v>
      </c>
      <c r="F7" s="155">
        <f>+'[2]Einzug YE 2020'!P7</f>
        <v>-0.7442246277632616</v>
      </c>
      <c r="G7" s="154">
        <f>+'[2]Einzug YE 2020'!Q7</f>
        <v>589</v>
      </c>
      <c r="H7" s="152">
        <f>+'[2]Einzug YE 2020'!R7</f>
        <v>2321</v>
      </c>
      <c r="I7" s="155">
        <f>+'[2]Einzug YE 2020'!T7</f>
        <v>-0.7462300732442912</v>
      </c>
      <c r="J7" s="154">
        <f>+'[2]Einzug YE 2020'!U7</f>
        <v>2733</v>
      </c>
      <c r="K7" s="152">
        <f>+'[2]Einzug YE 2020'!V7</f>
        <v>2437</v>
      </c>
      <c r="L7" s="155">
        <f>+'[2]Einzug YE 2020'!X7</f>
        <v>0.12146081247435371</v>
      </c>
      <c r="M7" s="154">
        <f>+'[2]Einzug YE 2020'!Y7</f>
        <v>2724</v>
      </c>
      <c r="N7" s="152">
        <f>+'[2]Einzug YE 2020'!Z7</f>
        <v>4378</v>
      </c>
      <c r="O7" s="155">
        <f>+'[2]Einzug YE 2020'!AB7</f>
        <v>-0.3777980813156693</v>
      </c>
      <c r="P7" s="154">
        <f>+'[2]Einzug YE 2020'!AC7</f>
        <v>1064</v>
      </c>
      <c r="Q7" s="152">
        <f>+'[2]Einzug YE 2020'!AD7</f>
        <v>2623</v>
      </c>
      <c r="R7" s="155">
        <f>+'[2]Einzug YE 2020'!AF7</f>
        <v>-0.5943576057948914</v>
      </c>
      <c r="S7" s="154">
        <f>+'[2]Einzug YE 2020'!AG7</f>
        <v>312</v>
      </c>
      <c r="T7" s="152">
        <f>+'[2]Einzug YE 2020'!AH7</f>
        <v>554</v>
      </c>
      <c r="U7" s="155">
        <f>+'[2]Einzug YE 2020'!AJ7</f>
        <v>-0.4368231046931408</v>
      </c>
      <c r="V7" s="154">
        <f>+'[2]Einzug YE 2020'!AK7</f>
        <v>0</v>
      </c>
      <c r="W7" s="156">
        <f>+'[2]Einzug YE 2020'!AL7</f>
        <v>0</v>
      </c>
      <c r="X7" s="154">
        <f>+'[2]Einzug YE 2020'!AM7</f>
        <v>13589</v>
      </c>
      <c r="Y7" s="152">
        <f>+'[2]Einzug YE 2020'!AN7</f>
        <v>36424</v>
      </c>
      <c r="Z7" s="157">
        <f>+'[2]Einzug YE 2020'!AP7</f>
        <v>-0.6269218097957391</v>
      </c>
    </row>
    <row r="8" spans="1:27" ht="10.5">
      <c r="A8" s="443"/>
      <c r="B8" s="445"/>
      <c r="C8" s="457" t="s">
        <v>12</v>
      </c>
      <c r="D8" s="158">
        <f>+'[2]Einzug YE 2020'!M8</f>
        <v>5488</v>
      </c>
      <c r="E8" s="159">
        <f>+'[2]Einzug YE 2020'!N8</f>
        <v>23055</v>
      </c>
      <c r="F8" s="162">
        <f>+'[2]Einzug YE 2020'!P8</f>
        <v>-0.7619605291693776</v>
      </c>
      <c r="G8" s="161">
        <f>+'[2]Einzug YE 2020'!Q8</f>
        <v>579</v>
      </c>
      <c r="H8" s="159">
        <f>+'[2]Einzug YE 2020'!R8</f>
        <v>2307</v>
      </c>
      <c r="I8" s="162">
        <f>+'[2]Einzug YE 2020'!T8</f>
        <v>-0.7490247074122237</v>
      </c>
      <c r="J8" s="161">
        <f>+'[2]Einzug YE 2020'!U8</f>
        <v>2596</v>
      </c>
      <c r="K8" s="159">
        <f>+'[2]Einzug YE 2020'!V8</f>
        <v>2318</v>
      </c>
      <c r="L8" s="162">
        <f>+'[2]Einzug YE 2020'!X8</f>
        <v>0.11993097497842968</v>
      </c>
      <c r="M8" s="161">
        <f>+'[2]Einzug YE 2020'!Y8</f>
        <v>0</v>
      </c>
      <c r="N8" s="159">
        <f>+'[2]Einzug YE 2020'!Z8</f>
        <v>0</v>
      </c>
      <c r="O8" s="456" t="str">
        <f>+'[2]Einzug YE 2020'!AB8</f>
        <v>-</v>
      </c>
      <c r="P8" s="161">
        <f>+'[2]Einzug YE 2020'!AC8</f>
        <v>0</v>
      </c>
      <c r="Q8" s="159">
        <f>+'[2]Einzug YE 2020'!AD8</f>
        <v>0</v>
      </c>
      <c r="R8" s="456" t="str">
        <f>+'[2]Einzug YE 2020'!AF8</f>
        <v>-</v>
      </c>
      <c r="S8" s="161">
        <f>+'[2]Einzug YE 2020'!AG8</f>
        <v>0</v>
      </c>
      <c r="T8" s="159">
        <f>+'[2]Einzug YE 2020'!AH8</f>
        <v>0</v>
      </c>
      <c r="U8" s="456" t="str">
        <f>+'[2]Einzug YE 2020'!AJ8</f>
        <v>-</v>
      </c>
      <c r="V8" s="161">
        <f>+'[2]Einzug YE 2020'!AK8</f>
        <v>415</v>
      </c>
      <c r="W8" s="163">
        <f>+'[2]Einzug YE 2020'!AL8</f>
        <v>456</v>
      </c>
      <c r="X8" s="161">
        <f>+'[2]Einzug YE 2020'!AM8</f>
        <v>9078</v>
      </c>
      <c r="Y8" s="159">
        <f>+'[2]Einzug YE 2020'!AN8</f>
        <v>28136</v>
      </c>
      <c r="Z8" s="157">
        <f>+'[2]Einzug YE 2020'!AP8</f>
        <v>-0.6773528575490475</v>
      </c>
      <c r="AA8" s="443"/>
    </row>
    <row r="9" spans="2:26" ht="10.5">
      <c r="B9" s="355" t="s">
        <v>14</v>
      </c>
      <c r="C9" s="425"/>
      <c r="D9" s="164">
        <f>+'[2]Einzug YE 2020'!M9</f>
        <v>455</v>
      </c>
      <c r="E9" s="165">
        <f>+'[2]Einzug YE 2020'!N9</f>
        <v>967</v>
      </c>
      <c r="F9" s="168">
        <f>+'[2]Einzug YE 2020'!P9</f>
        <v>-0.5294725956566702</v>
      </c>
      <c r="G9" s="167">
        <f>+'[2]Einzug YE 2020'!Q9</f>
        <v>9</v>
      </c>
      <c r="H9" s="165">
        <f>+'[2]Einzug YE 2020'!R9</f>
        <v>-10</v>
      </c>
      <c r="I9" s="168">
        <f>+'[2]Einzug YE 2020'!T9</f>
      </c>
      <c r="J9" s="167">
        <f>+'[2]Einzug YE 2020'!U9</f>
        <v>24</v>
      </c>
      <c r="K9" s="165">
        <f>+'[2]Einzug YE 2020'!V9</f>
        <v>41</v>
      </c>
      <c r="L9" s="168">
        <f>+'[2]Einzug YE 2020'!X9</f>
        <v>-0.4146341463414634</v>
      </c>
      <c r="M9" s="167">
        <f>+'[2]Einzug YE 2020'!Y9</f>
        <v>1023</v>
      </c>
      <c r="N9" s="165">
        <f>+'[2]Einzug YE 2020'!Z9</f>
        <v>2194</v>
      </c>
      <c r="O9" s="168">
        <f>+'[2]Einzug YE 2020'!AB9</f>
        <v>-0.5337283500455788</v>
      </c>
      <c r="P9" s="167">
        <f>+'[2]Einzug YE 2020'!AC9</f>
        <v>241</v>
      </c>
      <c r="Q9" s="165">
        <f>+'[2]Einzug YE 2020'!AD9</f>
        <v>737</v>
      </c>
      <c r="R9" s="168">
        <f>+'[2]Einzug YE 2020'!AF9</f>
        <v>-0.6729986431478969</v>
      </c>
      <c r="S9" s="35">
        <f>+'[2]Einzug YE 2020'!AG9</f>
        <v>158</v>
      </c>
      <c r="T9" s="165">
        <f>+'[2]Einzug YE 2020'!AH9</f>
        <v>239</v>
      </c>
      <c r="U9" s="168">
        <f>+'[2]Einzug YE 2020'!AJ9</f>
        <v>-0.3389121338912134</v>
      </c>
      <c r="V9" s="167">
        <f>+'[2]Einzug YE 2020'!AK9</f>
        <v>-1910</v>
      </c>
      <c r="W9" s="169">
        <f>+'[2]Einzug YE 2020'!AL9</f>
        <v>-4168</v>
      </c>
      <c r="X9" s="167">
        <f>+'[2]Einzug YE 2020'!AM9</f>
        <v>0</v>
      </c>
      <c r="Y9" s="165">
        <f>+'[2]Einzug YE 2020'!AN9</f>
        <v>0</v>
      </c>
      <c r="Z9" s="465" t="str">
        <f>+'[2]Einzug YE 2020'!AP9</f>
        <v>-</v>
      </c>
    </row>
    <row r="10" spans="2:26" s="383" customFormat="1" ht="10.5">
      <c r="B10" s="431" t="s">
        <v>16</v>
      </c>
      <c r="C10" s="454"/>
      <c r="D10" s="453">
        <f>+'[2]Einzug YE 2020'!M10</f>
        <v>6622</v>
      </c>
      <c r="E10" s="434">
        <f>+'[2]Einzug YE 2020'!N10</f>
        <v>25078</v>
      </c>
      <c r="F10" s="176">
        <f>+'[2]Einzug YE 2020'!P10</f>
        <v>-0.7359438551718638</v>
      </c>
      <c r="G10" s="435">
        <f>+'[2]Einzug YE 2020'!Q10</f>
        <v>598</v>
      </c>
      <c r="H10" s="434">
        <f>+'[2]Einzug YE 2020'!R10</f>
        <v>2311</v>
      </c>
      <c r="I10" s="176">
        <f>+'[2]Einzug YE 2020'!T10</f>
        <v>-0.7412375594980528</v>
      </c>
      <c r="J10" s="435">
        <f>+'[2]Einzug YE 2020'!U10</f>
        <v>2757</v>
      </c>
      <c r="K10" s="434">
        <f>+'[2]Einzug YE 2020'!V10</f>
        <v>2478</v>
      </c>
      <c r="L10" s="176">
        <f>+'[2]Einzug YE 2020'!X10</f>
        <v>0.11259079903147699</v>
      </c>
      <c r="M10" s="435">
        <f>+'[2]Einzug YE 2020'!Y10</f>
        <v>3747</v>
      </c>
      <c r="N10" s="434">
        <f>+'[2]Einzug YE 2020'!Z10</f>
        <v>6572</v>
      </c>
      <c r="O10" s="176">
        <f>+'[2]Einzug YE 2020'!AB10</f>
        <v>-0.42985392574558734</v>
      </c>
      <c r="P10" s="435">
        <f>+'[2]Einzug YE 2020'!AC10</f>
        <v>1305</v>
      </c>
      <c r="Q10" s="434">
        <f>+'[2]Einzug YE 2020'!AD10</f>
        <v>3360</v>
      </c>
      <c r="R10" s="176">
        <f>+'[2]Einzug YE 2020'!AF10</f>
        <v>-0.6116071428571429</v>
      </c>
      <c r="S10" s="466">
        <f>+'[2]Einzug YE 2020'!AG10</f>
        <v>470</v>
      </c>
      <c r="T10" s="434">
        <f>+'[2]Einzug YE 2020'!AH10</f>
        <v>793</v>
      </c>
      <c r="U10" s="176">
        <f>+'[2]Einzug YE 2020'!AJ10</f>
        <v>-0.4073139974779319</v>
      </c>
      <c r="V10" s="435">
        <f>+'[2]Einzug YE 2020'!AK10</f>
        <v>-1910</v>
      </c>
      <c r="W10" s="436">
        <f>+'[2]Einzug YE 2020'!AL10</f>
        <v>-4168</v>
      </c>
      <c r="X10" s="435">
        <f>+'[2]Einzug YE 2020'!AM10</f>
        <v>13589</v>
      </c>
      <c r="Y10" s="434">
        <f>+'[2]Einzug YE 2020'!AN10</f>
        <v>36424</v>
      </c>
      <c r="Z10" s="178">
        <f>+'[2]Einzug YE 2020'!AP10</f>
        <v>-0.6269218097957391</v>
      </c>
    </row>
    <row r="11" spans="2:26" ht="10.5">
      <c r="B11" s="355"/>
      <c r="C11" s="425"/>
      <c r="D11" s="179"/>
      <c r="E11" s="152"/>
      <c r="F11" s="162"/>
      <c r="G11" s="180"/>
      <c r="H11" s="152"/>
      <c r="I11" s="162"/>
      <c r="J11" s="180"/>
      <c r="K11" s="152"/>
      <c r="L11" s="162"/>
      <c r="M11" s="180"/>
      <c r="N11" s="152"/>
      <c r="O11" s="162"/>
      <c r="P11" s="180"/>
      <c r="Q11" s="152"/>
      <c r="R11" s="162"/>
      <c r="S11" s="180"/>
      <c r="T11" s="152"/>
      <c r="U11" s="162"/>
      <c r="V11" s="180"/>
      <c r="W11" s="181"/>
      <c r="X11" s="180"/>
      <c r="Y11" s="152"/>
      <c r="Z11" s="157"/>
    </row>
    <row r="12" spans="2:26" ht="20.25" customHeight="1">
      <c r="B12" s="355" t="s">
        <v>17</v>
      </c>
      <c r="C12" s="425"/>
      <c r="D12" s="179">
        <f>+'[2]Einzug YE 2020'!M12</f>
        <v>994</v>
      </c>
      <c r="E12" s="152">
        <f>+'[2]Einzug YE 2020'!N12</f>
        <v>1013.611755740003</v>
      </c>
      <c r="F12" s="162">
        <f>+'[2]Einzug YE 2020'!P12</f>
        <v>-0.019348390178925187</v>
      </c>
      <c r="G12" s="180">
        <f>+'[2]Einzug YE 2020'!Q12</f>
        <v>147</v>
      </c>
      <c r="H12" s="152">
        <f>+'[2]Einzug YE 2020'!R12</f>
        <v>176</v>
      </c>
      <c r="I12" s="162">
        <f>+'[2]Einzug YE 2020'!T12</f>
        <v>-0.16477272727272727</v>
      </c>
      <c r="J12" s="180">
        <f>+'[2]Einzug YE 2020'!U12</f>
        <v>69</v>
      </c>
      <c r="K12" s="152">
        <f>+'[2]Einzug YE 2020'!V12</f>
        <v>103</v>
      </c>
      <c r="L12" s="162">
        <f>+'[2]Einzug YE 2020'!X12</f>
        <v>-0.3300970873786408</v>
      </c>
      <c r="M12" s="180">
        <f>+'[2]Einzug YE 2020'!Y12</f>
        <v>437</v>
      </c>
      <c r="N12" s="152">
        <f>+'[2]Einzug YE 2020'!Z12</f>
        <v>256</v>
      </c>
      <c r="O12" s="162">
        <f>+'[2]Einzug YE 2020'!AB12</f>
        <v>0.70703125</v>
      </c>
      <c r="P12" s="180">
        <f>+'[2]Einzug YE 2020'!AC12</f>
        <v>143</v>
      </c>
      <c r="Q12" s="152">
        <f>+'[2]Einzug YE 2020'!AD12</f>
        <v>95</v>
      </c>
      <c r="R12" s="162">
        <f>+'[2]Einzug YE 2020'!AF12</f>
        <v>0.5052631578947369</v>
      </c>
      <c r="S12" s="47">
        <f>+'[2]Einzug YE 2020'!AG12</f>
        <v>1571</v>
      </c>
      <c r="T12" s="18">
        <f>+'[2]Einzug YE 2020'!AH12</f>
        <v>1939</v>
      </c>
      <c r="U12" s="162">
        <f>+'[2]Einzug YE 2020'!AJ12</f>
        <v>-0.18978855079938112</v>
      </c>
      <c r="V12" s="180">
        <f>+'[2]Einzug YE 2020'!AK12</f>
        <v>-1356</v>
      </c>
      <c r="W12" s="181">
        <f>+'[2]Einzug YE 2020'!AL12</f>
        <v>-1067.611755740003</v>
      </c>
      <c r="X12" s="180">
        <f>+'[2]Einzug YE 2020'!AM12</f>
        <v>2005</v>
      </c>
      <c r="Y12" s="152">
        <f>+'[2]Einzug YE 2020'!AN12</f>
        <v>2515</v>
      </c>
      <c r="Z12" s="157">
        <f>+'[2]Einzug YE 2020'!AP12</f>
        <v>-0.20278330019880716</v>
      </c>
    </row>
    <row r="13" spans="2:26" s="374" customFormat="1" ht="20.25" customHeight="1" thickBot="1">
      <c r="B13" s="390"/>
      <c r="C13" s="452" t="s">
        <v>18</v>
      </c>
      <c r="D13" s="46">
        <f>+'[2]Einzug YE 2020'!M13</f>
        <v>202</v>
      </c>
      <c r="E13" s="18">
        <f>+'[2]Einzug YE 2020'!N13</f>
        <v>157</v>
      </c>
      <c r="F13" s="28">
        <f>+'[2]Einzug YE 2020'!P13</f>
        <v>0.28662420382165604</v>
      </c>
      <c r="G13" s="47">
        <f>+'[2]Einzug YE 2020'!Q13</f>
        <v>26</v>
      </c>
      <c r="H13" s="18">
        <f>+'[2]Einzug YE 2020'!R13</f>
        <v>32</v>
      </c>
      <c r="I13" s="28">
        <f>+'[2]Einzug YE 2020'!T13</f>
        <v>-0.1875</v>
      </c>
      <c r="J13" s="47">
        <f>+'[2]Einzug YE 2020'!U13</f>
        <v>11</v>
      </c>
      <c r="K13" s="18">
        <f>+'[2]Einzug YE 2020'!V13</f>
        <v>39</v>
      </c>
      <c r="L13" s="28">
        <f>+'[2]Einzug YE 2020'!X13</f>
        <v>-0.717948717948718</v>
      </c>
      <c r="M13" s="47">
        <f>+'[2]Einzug YE 2020'!Y13</f>
        <v>71</v>
      </c>
      <c r="N13" s="18">
        <f>+'[2]Einzug YE 2020'!Z13</f>
        <v>53</v>
      </c>
      <c r="O13" s="28">
        <f>+'[2]Einzug YE 2020'!AB13</f>
        <v>0.33962264150943394</v>
      </c>
      <c r="P13" s="47">
        <f>+'[2]Einzug YE 2020'!AC13</f>
        <v>21</v>
      </c>
      <c r="Q13" s="18">
        <f>+'[2]Einzug YE 2020'!AD13</f>
        <v>34</v>
      </c>
      <c r="R13" s="28">
        <f>+'[2]Einzug YE 2020'!AF13</f>
        <v>-0.38235294117647056</v>
      </c>
      <c r="S13" s="47">
        <f>+'[2]Einzug YE 2020'!AG13</f>
        <v>37</v>
      </c>
      <c r="T13" s="18">
        <f>+'[2]Einzug YE 2020'!AH13</f>
        <v>29</v>
      </c>
      <c r="U13" s="28">
        <f>+'[2]Einzug YE 2020'!AJ13</f>
        <v>0.27586206896551724</v>
      </c>
      <c r="V13" s="47">
        <f>+'[2]Einzug YE 2020'!AK13</f>
        <v>-30</v>
      </c>
      <c r="W13" s="48">
        <f>+'[2]Einzug YE 2020'!AL13</f>
        <v>-23</v>
      </c>
      <c r="X13" s="47">
        <f>+'[2]Einzug YE 2020'!AM13</f>
        <v>338</v>
      </c>
      <c r="Y13" s="18">
        <f>+'[2]Einzug YE 2020'!AN13</f>
        <v>321</v>
      </c>
      <c r="Z13" s="22">
        <f>+'[2]Einzug YE 2020'!AP13</f>
        <v>0.0529595015576324</v>
      </c>
    </row>
    <row r="14" spans="2:27" s="383" customFormat="1" ht="21.75" customHeight="1">
      <c r="B14" s="372" t="s">
        <v>19</v>
      </c>
      <c r="C14" s="451"/>
      <c r="D14" s="450">
        <f>+'[2]Einzug YE 2020'!M14</f>
        <v>7616</v>
      </c>
      <c r="E14" s="447">
        <f>+'[2]Einzug YE 2020'!N14</f>
        <v>26091.611755740003</v>
      </c>
      <c r="F14" s="186">
        <f>+'[2]Einzug YE 2020'!P14</f>
        <v>-0.7081054221066078</v>
      </c>
      <c r="G14" s="448">
        <f>+'[2]Einzug YE 2020'!Q14</f>
        <v>745</v>
      </c>
      <c r="H14" s="447">
        <f>+'[2]Einzug YE 2020'!R14</f>
        <v>2487</v>
      </c>
      <c r="I14" s="186">
        <f>+'[2]Einzug YE 2020'!T14</f>
        <v>-0.7004422999597909</v>
      </c>
      <c r="J14" s="448">
        <f>+'[2]Einzug YE 2020'!U14</f>
        <v>2826</v>
      </c>
      <c r="K14" s="447">
        <f>+'[2]Einzug YE 2020'!V14</f>
        <v>2581</v>
      </c>
      <c r="L14" s="186">
        <f>+'[2]Einzug YE 2020'!X14</f>
        <v>0.09492444788841534</v>
      </c>
      <c r="M14" s="448">
        <f>+'[2]Einzug YE 2020'!Y14</f>
        <v>4184</v>
      </c>
      <c r="N14" s="447">
        <f>+'[2]Einzug YE 2020'!Z14</f>
        <v>6828</v>
      </c>
      <c r="O14" s="186">
        <f>+'[2]Einzug YE 2020'!AB14</f>
        <v>-0.3872290568248389</v>
      </c>
      <c r="P14" s="448">
        <f>+'[2]Einzug YE 2020'!AC14</f>
        <v>1448</v>
      </c>
      <c r="Q14" s="447">
        <f>+'[2]Einzug YE 2020'!AD14</f>
        <v>3455</v>
      </c>
      <c r="R14" s="186">
        <f>+'[2]Einzug YE 2020'!AF14</f>
        <v>-0.5808972503617945</v>
      </c>
      <c r="S14" s="467">
        <f>+'[2]Einzug YE 2020'!AG14</f>
        <v>2041</v>
      </c>
      <c r="T14" s="468">
        <f>+'[2]Einzug YE 2020'!AH14</f>
        <v>2732</v>
      </c>
      <c r="U14" s="186">
        <f>+'[2]Einzug YE 2020'!AJ14</f>
        <v>-0.2529282576866764</v>
      </c>
      <c r="V14" s="448">
        <f>+'[2]Einzug YE 2020'!AK14</f>
        <v>-3266</v>
      </c>
      <c r="W14" s="449">
        <f>+'[2]Einzug YE 2020'!AL14</f>
        <v>-5235.611755740003</v>
      </c>
      <c r="X14" s="448">
        <f>+'[2]Einzug YE 2020'!AM14</f>
        <v>15594</v>
      </c>
      <c r="Y14" s="469">
        <f>+'[2]Einzug YE 2020'!AN14</f>
        <v>38939</v>
      </c>
      <c r="Z14" s="188">
        <f>+'[2]Einzug YE 2020'!AP14</f>
        <v>-0.5995274660366214</v>
      </c>
      <c r="AA14" s="426"/>
    </row>
    <row r="15" spans="2:26" ht="12" customHeight="1">
      <c r="B15" s="355"/>
      <c r="C15" s="425" t="s">
        <v>20</v>
      </c>
      <c r="D15" s="179">
        <f>+'[2]Einzug YE 2020'!M15</f>
        <v>306.91751507</v>
      </c>
      <c r="E15" s="152">
        <f>+'[2]Einzug YE 2020'!N15</f>
        <v>412.12289053999996</v>
      </c>
      <c r="F15" s="162">
        <f>+'[2]Einzug YE 2020'!P15</f>
        <v>-0.25527670965364374</v>
      </c>
      <c r="G15" s="180">
        <f>+'[2]Einzug YE 2020'!Q15</f>
        <v>79.93279023999999</v>
      </c>
      <c r="H15" s="152">
        <f>+'[2]Einzug YE 2020'!R15</f>
        <v>74.11983529</v>
      </c>
      <c r="I15" s="162">
        <f>+'[2]Einzug YE 2020'!T15</f>
        <v>0.07842644181893178</v>
      </c>
      <c r="J15" s="180">
        <f>+'[2]Einzug YE 2020'!U15</f>
        <v>17.24535845</v>
      </c>
      <c r="K15" s="152">
        <f>+'[2]Einzug YE 2020'!V15</f>
        <v>29.50316139</v>
      </c>
      <c r="L15" s="162">
        <f>+'[2]Einzug YE 2020'!X15</f>
        <v>-0.4154742191172347</v>
      </c>
      <c r="M15" s="180">
        <f>+'[2]Einzug YE 2020'!Y15</f>
        <v>42.54899501</v>
      </c>
      <c r="N15" s="152">
        <f>+'[2]Einzug YE 2020'!Z15</f>
        <v>44.797308720000004</v>
      </c>
      <c r="O15" s="162">
        <f>+'[2]Einzug YE 2020'!AB15</f>
        <v>-0.05018858887378279</v>
      </c>
      <c r="P15" s="180">
        <f>+'[2]Einzug YE 2020'!AC15</f>
        <v>16.68546232</v>
      </c>
      <c r="Q15" s="152">
        <f>+'[2]Einzug YE 2020'!AD15</f>
        <v>9.04832156</v>
      </c>
      <c r="R15" s="162">
        <f>+'[2]Einzug YE 2020'!AF15</f>
        <v>0.8440394949889468</v>
      </c>
      <c r="S15" s="180">
        <f>+'[2]Einzug YE 2020'!AG15</f>
        <v>525.1453208</v>
      </c>
      <c r="T15" s="152">
        <f>+'[2]Einzug YE 2020'!AH15</f>
        <v>602.08575814</v>
      </c>
      <c r="U15" s="162">
        <f>+'[2]Einzug YE 2020'!AJ15</f>
        <v>-0.1277898310992924</v>
      </c>
      <c r="V15" s="180">
        <f>+'[2]Einzug YE 2020'!AK15</f>
        <v>-338.60716319999995</v>
      </c>
      <c r="W15" s="181">
        <f>+'[2]Einzug YE 2020'!AL15</f>
        <v>-402.17968828000005</v>
      </c>
      <c r="X15" s="180">
        <f>+'[2]Einzug YE 2020'!AM15</f>
        <v>649.86827869</v>
      </c>
      <c r="Y15" s="152">
        <f>+'[2]Einzug YE 2020'!AN15</f>
        <v>769.4975873599999</v>
      </c>
      <c r="Z15" s="157">
        <f>+'[2]Einzug YE 2020'!AP15</f>
        <v>-0.1554641764120734</v>
      </c>
    </row>
    <row r="16" spans="1:27" ht="16.5" customHeight="1">
      <c r="A16" s="383"/>
      <c r="B16" s="438"/>
      <c r="C16" s="446"/>
      <c r="D16" s="189"/>
      <c r="E16" s="152"/>
      <c r="F16" s="162"/>
      <c r="G16" s="191"/>
      <c r="H16" s="190"/>
      <c r="I16" s="162"/>
      <c r="J16" s="191"/>
      <c r="K16" s="190"/>
      <c r="L16" s="162"/>
      <c r="M16" s="191"/>
      <c r="N16" s="190"/>
      <c r="O16" s="162"/>
      <c r="P16" s="191"/>
      <c r="Q16" s="190"/>
      <c r="R16" s="162"/>
      <c r="S16" s="191"/>
      <c r="T16" s="190"/>
      <c r="U16" s="162"/>
      <c r="V16" s="191"/>
      <c r="W16" s="192"/>
      <c r="X16" s="191"/>
      <c r="Y16" s="190"/>
      <c r="Z16" s="157"/>
      <c r="AA16" s="426"/>
    </row>
    <row r="17" spans="2:26" ht="10.5">
      <c r="B17" s="355" t="s">
        <v>21</v>
      </c>
      <c r="D17" s="193">
        <f>+'[2]Einzug YE 2020'!M17</f>
        <v>-5101</v>
      </c>
      <c r="E17" s="152">
        <f>+'[2]Einzug YE 2020'!N17</f>
        <v>-13843</v>
      </c>
      <c r="F17" s="162">
        <f>+'[2]Einzug YE 2020'!P17</f>
        <v>-0.6315105107274435</v>
      </c>
      <c r="G17" s="180">
        <f>+'[2]Einzug YE 2020'!Q17</f>
        <v>-699</v>
      </c>
      <c r="H17" s="152">
        <f>+'[2]Einzug YE 2020'!R17</f>
        <v>-1861</v>
      </c>
      <c r="I17" s="162">
        <f>+'[2]Einzug YE 2020'!T17</f>
        <v>-0.6243954862976894</v>
      </c>
      <c r="J17" s="180">
        <f>+'[2]Einzug YE 2020'!U17</f>
        <v>-1300</v>
      </c>
      <c r="K17" s="152">
        <f>+'[2]Einzug YE 2020'!V17</f>
        <v>-1778</v>
      </c>
      <c r="L17" s="162">
        <f>+'[2]Einzug YE 2020'!X17</f>
        <v>-0.2688413948256468</v>
      </c>
      <c r="M17" s="180">
        <f>+'[2]Einzug YE 2020'!Y17</f>
        <v>-2372</v>
      </c>
      <c r="N17" s="152">
        <f>+'[2]Einzug YE 2020'!Z17</f>
        <v>-3902</v>
      </c>
      <c r="O17" s="162">
        <f>+'[2]Einzug YE 2020'!AB17</f>
        <v>-0.39210661199384933</v>
      </c>
      <c r="P17" s="180">
        <f>+'[2]Einzug YE 2020'!AC17</f>
        <v>-545</v>
      </c>
      <c r="Q17" s="152">
        <f>+'[2]Einzug YE 2020'!AD17</f>
        <v>-1441</v>
      </c>
      <c r="R17" s="162">
        <f>+'[2]Einzug YE 2020'!AF17</f>
        <v>-0.6217904233171409</v>
      </c>
      <c r="S17" s="47">
        <f>+'[2]Einzug YE 2020'!AG17</f>
        <v>-203</v>
      </c>
      <c r="T17" s="18">
        <f>+'[2]Einzug YE 2020'!AH17</f>
        <v>-287</v>
      </c>
      <c r="U17" s="162">
        <f>+'[2]Einzug YE 2020'!AJ17</f>
        <v>-0.2926829268292683</v>
      </c>
      <c r="V17" s="180">
        <f>+'[2]Einzug YE 2020'!AK17</f>
        <v>1767</v>
      </c>
      <c r="W17" s="181">
        <f>+'[2]Einzug YE 2020'!AL17</f>
        <v>3285</v>
      </c>
      <c r="X17" s="180">
        <f>+'[2]Einzug YE 2020'!AM17</f>
        <v>-8453</v>
      </c>
      <c r="Y17" s="152">
        <f>+'[2]Einzug YE 2020'!AN17</f>
        <v>-19827</v>
      </c>
      <c r="Z17" s="157">
        <f>+'[2]Einzug YE 2020'!AP17</f>
        <v>-0.5736621778383013</v>
      </c>
    </row>
    <row r="18" spans="1:27" ht="10.5">
      <c r="A18" s="443"/>
      <c r="B18" s="445"/>
      <c r="C18" s="443" t="s">
        <v>22</v>
      </c>
      <c r="D18" s="193">
        <f>+'[2]Einzug YE 2020'!M18</f>
        <v>-1570</v>
      </c>
      <c r="E18" s="152">
        <f>+'[2]Einzug YE 2020'!N18</f>
        <v>-5847</v>
      </c>
      <c r="F18" s="162">
        <f>+'[2]Einzug YE 2020'!P18</f>
        <v>-0.7314862322558577</v>
      </c>
      <c r="G18" s="180">
        <f>+'[2]Einzug YE 2020'!Q18</f>
        <v>-129</v>
      </c>
      <c r="H18" s="152">
        <f>+'[2]Einzug YE 2020'!R18</f>
        <v>-532</v>
      </c>
      <c r="I18" s="162">
        <f>+'[2]Einzug YE 2020'!T18</f>
        <v>-0.7575187969924813</v>
      </c>
      <c r="J18" s="180">
        <f>+'[2]Einzug YE 2020'!U18</f>
        <v>-174</v>
      </c>
      <c r="K18" s="152">
        <f>+'[2]Einzug YE 2020'!V18</f>
        <v>-337</v>
      </c>
      <c r="L18" s="160">
        <f>+'[2]Einzug YE 2020'!X18</f>
        <v>-0.4836795252225519</v>
      </c>
      <c r="M18" s="194"/>
      <c r="N18" s="195"/>
      <c r="O18" s="196"/>
      <c r="P18" s="194"/>
      <c r="Q18" s="195"/>
      <c r="R18" s="196"/>
      <c r="S18" s="194"/>
      <c r="T18" s="195"/>
      <c r="U18" s="196"/>
      <c r="V18" s="194"/>
      <c r="W18" s="197"/>
      <c r="X18" s="180">
        <f>+'[2]Einzug YE 2020'!AM18</f>
        <v>-1875</v>
      </c>
      <c r="Y18" s="152">
        <f>+'[2]Einzug YE 2020'!AN18</f>
        <v>-6715</v>
      </c>
      <c r="Z18" s="198">
        <f>+'[2]Einzug YE 2020'!AP18</f>
        <v>-0.7207743857036486</v>
      </c>
      <c r="AA18" s="443"/>
    </row>
    <row r="19" spans="1:27" ht="10.5">
      <c r="A19" s="443"/>
      <c r="B19" s="445"/>
      <c r="C19" s="443" t="s">
        <v>23</v>
      </c>
      <c r="D19" s="193">
        <f>+'[2]Einzug YE 2020'!M19</f>
        <v>-1316</v>
      </c>
      <c r="E19" s="152">
        <f>+'[2]Einzug YE 2020'!N19</f>
        <v>-3613</v>
      </c>
      <c r="F19" s="162">
        <f>+'[2]Einzug YE 2020'!P19</f>
        <v>-0.6357597564350955</v>
      </c>
      <c r="G19" s="180">
        <f>+'[2]Einzug YE 2020'!Q19</f>
        <v>-234</v>
      </c>
      <c r="H19" s="152">
        <f>+'[2]Einzug YE 2020'!R19</f>
        <v>-625</v>
      </c>
      <c r="I19" s="162">
        <f>+'[2]Einzug YE 2020'!T19</f>
        <v>-0.6256</v>
      </c>
      <c r="J19" s="180">
        <f>+'[2]Einzug YE 2020'!U19</f>
        <v>-250</v>
      </c>
      <c r="K19" s="152">
        <f>+'[2]Einzug YE 2020'!V19</f>
        <v>-297</v>
      </c>
      <c r="L19" s="160">
        <f>+'[2]Einzug YE 2020'!X19</f>
        <v>-0.15824915824915825</v>
      </c>
      <c r="M19" s="194"/>
      <c r="N19" s="195"/>
      <c r="O19" s="196"/>
      <c r="P19" s="194"/>
      <c r="Q19" s="195"/>
      <c r="R19" s="196"/>
      <c r="S19" s="194"/>
      <c r="T19" s="195"/>
      <c r="U19" s="196"/>
      <c r="V19" s="194"/>
      <c r="W19" s="197"/>
      <c r="X19" s="180">
        <f>+'[2]Einzug YE 2020'!AM19</f>
        <v>-1796</v>
      </c>
      <c r="Y19" s="152">
        <f>+'[2]Einzug YE 2020'!AN19</f>
        <v>-4523</v>
      </c>
      <c r="Z19" s="198">
        <f>+'[2]Einzug YE 2020'!AP19</f>
        <v>-0.6029184169798806</v>
      </c>
      <c r="AA19" s="443"/>
    </row>
    <row r="20" spans="1:27" ht="10.5">
      <c r="A20" s="443"/>
      <c r="B20" s="445"/>
      <c r="C20" s="443" t="s">
        <v>24</v>
      </c>
      <c r="D20" s="193">
        <f>+'[2]Einzug YE 2020'!M20</f>
        <v>-143.22186556999998</v>
      </c>
      <c r="E20" s="152">
        <f>+'[2]Einzug YE 2020'!N20</f>
        <v>-345.59496673999996</v>
      </c>
      <c r="F20" s="162">
        <f>+'[2]Einzug YE 2020'!P20</f>
        <v>-0.585578844156751</v>
      </c>
      <c r="G20" s="180">
        <f>+'[2]Einzug YE 2020'!Q20</f>
        <v>-102.44650911999999</v>
      </c>
      <c r="H20" s="152">
        <f>+'[2]Einzug YE 2020'!R20</f>
        <v>-376.27068898</v>
      </c>
      <c r="I20" s="162">
        <f>+'[2]Einzug YE 2020'!T20</f>
        <v>-0.7277318905766659</v>
      </c>
      <c r="J20" s="180">
        <f>+'[2]Einzug YE 2020'!U20</f>
        <v>-660.19688155</v>
      </c>
      <c r="K20" s="152">
        <f>+'[2]Einzug YE 2020'!V20</f>
        <v>-896.3205735000001</v>
      </c>
      <c r="L20" s="160">
        <f>+'[2]Einzug YE 2020'!X20</f>
        <v>-0.26343665305814845</v>
      </c>
      <c r="M20" s="194"/>
      <c r="N20" s="195"/>
      <c r="O20" s="196"/>
      <c r="P20" s="194"/>
      <c r="Q20" s="195"/>
      <c r="R20" s="196"/>
      <c r="S20" s="194"/>
      <c r="T20" s="195"/>
      <c r="U20" s="196"/>
      <c r="V20" s="194"/>
      <c r="W20" s="197"/>
      <c r="X20" s="180">
        <f>+'[2]Einzug YE 2020'!AM20</f>
        <v>-468.83809465</v>
      </c>
      <c r="Y20" s="152">
        <f>+'[2]Einzug YE 2020'!AN20</f>
        <v>-814.19106141</v>
      </c>
      <c r="Z20" s="198">
        <f>+'[2]Einzug YE 2020'!AP20</f>
        <v>-0.42416698380589507</v>
      </c>
      <c r="AA20" s="443"/>
    </row>
    <row r="21" spans="1:27" ht="10.5">
      <c r="A21" s="443"/>
      <c r="B21" s="445"/>
      <c r="C21" s="443" t="s">
        <v>25</v>
      </c>
      <c r="D21" s="193">
        <f>+'[2]Einzug YE 2020'!M21</f>
        <v>-2071.77813443</v>
      </c>
      <c r="E21" s="152">
        <f>+'[2]Einzug YE 2020'!N21</f>
        <v>-4037.40503326</v>
      </c>
      <c r="F21" s="162">
        <f>+'[2]Einzug YE 2020'!P21</f>
        <v>-0.4868540269398871</v>
      </c>
      <c r="G21" s="180">
        <f>+'[2]Einzug YE 2020'!Q21</f>
        <v>-233.55349088000003</v>
      </c>
      <c r="H21" s="152">
        <f>+'[2]Einzug YE 2020'!R21</f>
        <v>-327.72931102</v>
      </c>
      <c r="I21" s="162">
        <f>+'[2]Einzug YE 2020'!T21</f>
        <v>-0.2873585516257129</v>
      </c>
      <c r="J21" s="180">
        <f>+'[2]Einzug YE 2020'!U21</f>
        <v>-215.80311845000006</v>
      </c>
      <c r="K21" s="152">
        <f>+'[2]Einzug YE 2020'!V21</f>
        <v>-247.67942649999986</v>
      </c>
      <c r="L21" s="160">
        <f>+'[2]Einzug YE 2020'!X21</f>
        <v>-0.12869986215831222</v>
      </c>
      <c r="M21" s="194"/>
      <c r="N21" s="195"/>
      <c r="O21" s="196"/>
      <c r="P21" s="194"/>
      <c r="Q21" s="195"/>
      <c r="R21" s="196"/>
      <c r="S21" s="194"/>
      <c r="T21" s="195"/>
      <c r="U21" s="196"/>
      <c r="V21" s="194"/>
      <c r="W21" s="197"/>
      <c r="X21" s="180">
        <f>+'[2]Einzug YE 2020'!AM21</f>
        <v>-4313.16190535</v>
      </c>
      <c r="Y21" s="152">
        <f>+'[2]Einzug YE 2020'!AN21</f>
        <v>-7774.80893859</v>
      </c>
      <c r="Z21" s="198">
        <f>+'[2]Einzug YE 2020'!AP21</f>
        <v>-0.4452388554602587</v>
      </c>
      <c r="AA21" s="443"/>
    </row>
    <row r="22" spans="2:26" ht="10.5">
      <c r="B22" s="355" t="s">
        <v>26</v>
      </c>
      <c r="D22" s="193">
        <f>+'[2]Einzug YE 2020'!M22</f>
        <v>-3340</v>
      </c>
      <c r="E22" s="152">
        <f>+'[2]Einzug YE 2020'!N22</f>
        <v>-4801</v>
      </c>
      <c r="F22" s="162">
        <f>+'[2]Einzug YE 2020'!P22</f>
        <v>-0.3043116017496355</v>
      </c>
      <c r="G22" s="180">
        <f>+'[2]Einzug YE 2020'!Q22</f>
        <v>-176</v>
      </c>
      <c r="H22" s="152">
        <f>+'[2]Einzug YE 2020'!R22</f>
        <v>-259</v>
      </c>
      <c r="I22" s="162">
        <f>+'[2]Einzug YE 2020'!T22</f>
        <v>-0.3204633204633205</v>
      </c>
      <c r="J22" s="180">
        <f>+'[2]Einzug YE 2020'!U22</f>
        <v>-377</v>
      </c>
      <c r="K22" s="152">
        <f>+'[2]Einzug YE 2020'!V22</f>
        <v>-406</v>
      </c>
      <c r="L22" s="162">
        <f>+'[2]Einzug YE 2020'!X22</f>
        <v>-0.07142857142857142</v>
      </c>
      <c r="M22" s="180">
        <f>+'[2]Einzug YE 2020'!Y22</f>
        <v>-1113</v>
      </c>
      <c r="N22" s="152">
        <f>+'[2]Einzug YE 2020'!Z22</f>
        <v>-1448</v>
      </c>
      <c r="O22" s="162">
        <f>+'[2]Einzug YE 2020'!AB22</f>
        <v>-0.231353591160221</v>
      </c>
      <c r="P22" s="180">
        <f>+'[2]Einzug YE 2020'!AC22</f>
        <v>-742</v>
      </c>
      <c r="Q22" s="152">
        <f>+'[2]Einzug YE 2020'!AD22</f>
        <v>-1290</v>
      </c>
      <c r="R22" s="162">
        <f>+'[2]Einzug YE 2020'!AF22</f>
        <v>-0.4248062015503876</v>
      </c>
      <c r="S22" s="47">
        <f>+'[2]Einzug YE 2020'!AG22</f>
        <v>-660</v>
      </c>
      <c r="T22" s="18">
        <f>+'[2]Einzug YE 2020'!AH22</f>
        <v>-913</v>
      </c>
      <c r="U22" s="162">
        <f>+'[2]Einzug YE 2020'!AJ22</f>
        <v>-0.27710843373493976</v>
      </c>
      <c r="V22" s="180">
        <f>+'[2]Einzug YE 2020'!AK22</f>
        <v>3</v>
      </c>
      <c r="W22" s="181">
        <f>+'[2]Einzug YE 2020'!AL22</f>
        <v>6</v>
      </c>
      <c r="X22" s="180">
        <f>+'[2]Einzug YE 2020'!AM22</f>
        <v>-6405</v>
      </c>
      <c r="Y22" s="152">
        <f>+'[2]Einzug YE 2020'!AN22</f>
        <v>-9111</v>
      </c>
      <c r="Z22" s="157">
        <f>+'[2]Einzug YE 2020'!AP22</f>
        <v>-0.2970036219953902</v>
      </c>
    </row>
    <row r="23" spans="2:26" ht="10.5">
      <c r="B23" s="355" t="s">
        <v>27</v>
      </c>
      <c r="D23" s="193">
        <f>+'[2]Einzug YE 2020'!M23</f>
        <v>-1814</v>
      </c>
      <c r="E23" s="152">
        <f>+'[2]Einzug YE 2020'!N23</f>
        <v>-1927</v>
      </c>
      <c r="F23" s="162">
        <f>+'[2]Einzug YE 2020'!P23</f>
        <v>-0.05864037363777893</v>
      </c>
      <c r="G23" s="180">
        <f>+'[2]Einzug YE 2020'!Q23</f>
        <v>-199</v>
      </c>
      <c r="H23" s="152">
        <f>+'[2]Einzug YE 2020'!R23</f>
        <v>-233</v>
      </c>
      <c r="I23" s="162">
        <f>+'[2]Einzug YE 2020'!T23</f>
        <v>-0.1459227467811159</v>
      </c>
      <c r="J23" s="180">
        <f>+'[2]Einzug YE 2020'!U23</f>
        <v>-178</v>
      </c>
      <c r="K23" s="152">
        <f>+'[2]Einzug YE 2020'!V23</f>
        <v>-160</v>
      </c>
      <c r="L23" s="162">
        <f>+'[2]Einzug YE 2020'!X23</f>
        <v>0.1125</v>
      </c>
      <c r="M23" s="180">
        <f>+'[2]Einzug YE 2020'!Y23</f>
        <v>-197</v>
      </c>
      <c r="N23" s="152">
        <f>+'[2]Einzug YE 2020'!Z23</f>
        <v>-191</v>
      </c>
      <c r="O23" s="162">
        <f>+'[2]Einzug YE 2020'!AB23</f>
        <v>0.031413612565445025</v>
      </c>
      <c r="P23" s="180">
        <f>+'[2]Einzug YE 2020'!AC23</f>
        <v>-117</v>
      </c>
      <c r="Q23" s="152">
        <f>+'[2]Einzug YE 2020'!AD23</f>
        <v>-119</v>
      </c>
      <c r="R23" s="162">
        <f>+'[2]Einzug YE 2020'!AF23</f>
        <v>-0.01680672268907563</v>
      </c>
      <c r="S23" s="47">
        <f>+'[2]Einzug YE 2020'!AG23</f>
        <v>-124</v>
      </c>
      <c r="T23" s="152">
        <f>+'[2]Einzug YE 2020'!AH23</f>
        <v>-107</v>
      </c>
      <c r="U23" s="162">
        <f>+'[2]Einzug YE 2020'!AJ23</f>
        <v>0.1588785046728972</v>
      </c>
      <c r="V23" s="180">
        <f>+'[2]Einzug YE 2020'!AK23</f>
        <v>68</v>
      </c>
      <c r="W23" s="181">
        <f>+'[2]Einzug YE 2020'!AL23</f>
        <v>45</v>
      </c>
      <c r="X23" s="180">
        <f>+'[2]Einzug YE 2020'!AM23</f>
        <v>-2561</v>
      </c>
      <c r="Y23" s="152">
        <f>+'[2]Einzug YE 2020'!AN23</f>
        <v>-2692</v>
      </c>
      <c r="Z23" s="157">
        <f>+'[2]Einzug YE 2020'!AP23</f>
        <v>-0.048662704309063894</v>
      </c>
    </row>
    <row r="24" spans="2:26" ht="10.5">
      <c r="B24" s="355" t="s">
        <v>28</v>
      </c>
      <c r="D24" s="193">
        <f>+'[2]Einzug YE 2020'!M24</f>
        <v>-2003</v>
      </c>
      <c r="E24" s="152">
        <f>+'[2]Einzug YE 2020'!N24</f>
        <v>-3790.611755740003</v>
      </c>
      <c r="F24" s="162">
        <f>+'[2]Einzug YE 2020'!P24</f>
        <v>-0.4715892502135254</v>
      </c>
      <c r="G24" s="180">
        <f>+'[2]Einzug YE 2020'!Q24</f>
        <v>-272</v>
      </c>
      <c r="H24" s="152">
        <f>+'[2]Einzug YE 2020'!R24</f>
        <v>-280</v>
      </c>
      <c r="I24" s="162">
        <f>+'[2]Einzug YE 2020'!T24</f>
        <v>-0.02857142857142857</v>
      </c>
      <c r="J24" s="180">
        <f>+'[2]Einzug YE 2020'!U24</f>
        <v>-227</v>
      </c>
      <c r="K24" s="152">
        <f>+'[2]Einzug YE 2020'!V24</f>
        <v>-277</v>
      </c>
      <c r="L24" s="162">
        <f>+'[2]Einzug YE 2020'!X24</f>
        <v>-0.18050541516245489</v>
      </c>
      <c r="M24" s="180">
        <f>+'[2]Einzug YE 2020'!Y24</f>
        <v>-820</v>
      </c>
      <c r="N24" s="152">
        <f>+'[2]Einzug YE 2020'!Z24</f>
        <v>-884</v>
      </c>
      <c r="O24" s="162">
        <f>+'[2]Einzug YE 2020'!AB24</f>
        <v>-0.07239819004524888</v>
      </c>
      <c r="P24" s="180">
        <f>+'[2]Einzug YE 2020'!AC24</f>
        <v>-294</v>
      </c>
      <c r="Q24" s="152">
        <f>+'[2]Einzug YE 2020'!AD24</f>
        <v>-505</v>
      </c>
      <c r="R24" s="162">
        <f>+'[2]Einzug YE 2020'!AF24</f>
        <v>-0.4178217821782178</v>
      </c>
      <c r="S24" s="47">
        <f>+'[2]Einzug YE 2020'!AG24</f>
        <v>-1374</v>
      </c>
      <c r="T24" s="152">
        <f>+'[2]Einzug YE 2020'!AH24</f>
        <v>-1664</v>
      </c>
      <c r="U24" s="162">
        <f>+'[2]Einzug YE 2020'!AJ24</f>
        <v>-0.17427884615384615</v>
      </c>
      <c r="V24" s="180">
        <f>+'[2]Einzug YE 2020'!AK24</f>
        <v>1563</v>
      </c>
      <c r="W24" s="181">
        <f>+'[2]Einzug YE 2020'!AL24</f>
        <v>1906.611755740003</v>
      </c>
      <c r="X24" s="180">
        <f>+'[2]Einzug YE 2020'!AM24</f>
        <v>-3427</v>
      </c>
      <c r="Y24" s="152">
        <f>+'[2]Einzug YE 2020'!AN24</f>
        <v>-5494</v>
      </c>
      <c r="Z24" s="157">
        <f>+'[2]Einzug YE 2020'!AP24</f>
        <v>-0.37622861303239896</v>
      </c>
    </row>
    <row r="25" spans="2:26" s="374" customFormat="1" ht="10.5">
      <c r="B25" s="390"/>
      <c r="C25" s="374" t="s">
        <v>29</v>
      </c>
      <c r="D25" s="67">
        <f>+'[2]Einzug YE 2020'!M25</f>
        <v>-239.64916288</v>
      </c>
      <c r="E25" s="18">
        <f>+'[2]Einzug YE 2020'!N25</f>
        <v>-316.41156295999997</v>
      </c>
      <c r="F25" s="28">
        <f>+'[2]Einzug YE 2020'!P25</f>
        <v>-0.24260301792353933</v>
      </c>
      <c r="G25" s="47">
        <f>+'[2]Einzug YE 2020'!Q25</f>
        <v>-52.02504748</v>
      </c>
      <c r="H25" s="18">
        <f>+'[2]Einzug YE 2020'!R25</f>
        <v>-28.91655229</v>
      </c>
      <c r="I25" s="28">
        <f>+'[2]Einzug YE 2020'!T25</f>
        <v>0.7991442049608191</v>
      </c>
      <c r="J25" s="47">
        <f>+'[2]Einzug YE 2020'!U25</f>
        <v>-39.07447792</v>
      </c>
      <c r="K25" s="18">
        <f>+'[2]Einzug YE 2020'!V25</f>
        <v>-42.73803279</v>
      </c>
      <c r="L25" s="28">
        <f>+'[2]Einzug YE 2020'!X25</f>
        <v>-0.08572118627924331</v>
      </c>
      <c r="M25" s="47">
        <f>+'[2]Einzug YE 2020'!Y25</f>
        <v>-95.57412377</v>
      </c>
      <c r="N25" s="18">
        <f>+'[2]Einzug YE 2020'!Z25</f>
        <v>-64.30741096</v>
      </c>
      <c r="O25" s="28">
        <f>+'[2]Einzug YE 2020'!AB25</f>
        <v>0.48620699143755425</v>
      </c>
      <c r="P25" s="47">
        <f>+'[2]Einzug YE 2020'!AC25</f>
        <v>-16.376150369999998</v>
      </c>
      <c r="Q25" s="18">
        <f>+'[2]Einzug YE 2020'!AD25</f>
        <v>-9.23938133</v>
      </c>
      <c r="R25" s="28">
        <f>+'[2]Einzug YE 2020'!AF25</f>
        <v>0.772429320221595</v>
      </c>
      <c r="S25" s="47">
        <f>+'[2]Einzug YE 2020'!AG25</f>
        <v>-492.29005779</v>
      </c>
      <c r="T25" s="18">
        <f>+'[2]Einzug YE 2020'!AH25</f>
        <v>-595.8445663900001</v>
      </c>
      <c r="U25" s="28">
        <f>+'[2]Einzug YE 2020'!AJ25</f>
        <v>-0.17379450017879364</v>
      </c>
      <c r="V25" s="47">
        <f>+'[2]Einzug YE 2020'!AK25</f>
        <v>338.86495491000005</v>
      </c>
      <c r="W25" s="48">
        <f>+'[2]Einzug YE 2020'!AL25</f>
        <v>409.73241392000006</v>
      </c>
      <c r="X25" s="47">
        <f>+'[2]Einzug YE 2020'!AM25</f>
        <v>-596.1240653</v>
      </c>
      <c r="Y25" s="18">
        <f>+'[2]Einzug YE 2020'!AN25</f>
        <v>-647.7250928</v>
      </c>
      <c r="Z25" s="37">
        <f>+'[2]Einzug YE 2020'!AP25</f>
        <v>-0.07966501232326503</v>
      </c>
    </row>
    <row r="26" spans="2:26" s="383" customFormat="1" ht="10.5">
      <c r="B26" s="431" t="s">
        <v>30</v>
      </c>
      <c r="C26" s="430"/>
      <c r="D26" s="437">
        <f>+'[2]Einzug YE 2020'!M26</f>
        <v>-12258</v>
      </c>
      <c r="E26" s="434">
        <f>+'[2]Einzug YE 2020'!N26</f>
        <v>-24361.611755740003</v>
      </c>
      <c r="F26" s="201">
        <f>+'[2]Einzug YE 2020'!P26</f>
        <v>-0.49683132122357176</v>
      </c>
      <c r="G26" s="435">
        <f>+'[2]Einzug YE 2020'!Q26</f>
        <v>-1346</v>
      </c>
      <c r="H26" s="434">
        <f>+'[2]Einzug YE 2020'!R26</f>
        <v>-2633</v>
      </c>
      <c r="I26" s="201">
        <f>+'[2]Einzug YE 2020'!T26</f>
        <v>-0.4887960501329282</v>
      </c>
      <c r="J26" s="435">
        <f>+'[2]Einzug YE 2020'!U26</f>
        <v>-2082</v>
      </c>
      <c r="K26" s="434">
        <f>+'[2]Einzug YE 2020'!V26</f>
        <v>-2621</v>
      </c>
      <c r="L26" s="201">
        <f>+'[2]Einzug YE 2020'!X26</f>
        <v>-0.20564669973292637</v>
      </c>
      <c r="M26" s="435">
        <f>+'[2]Einzug YE 2020'!Y26</f>
        <v>-4502</v>
      </c>
      <c r="N26" s="434">
        <f>+'[2]Einzug YE 2020'!Z26</f>
        <v>-6425</v>
      </c>
      <c r="O26" s="201">
        <f>+'[2]Einzug YE 2020'!AB26</f>
        <v>-0.2992996108949416</v>
      </c>
      <c r="P26" s="435">
        <f>+'[2]Einzug YE 2020'!AC26</f>
        <v>-1698</v>
      </c>
      <c r="Q26" s="434">
        <f>+'[2]Einzug YE 2020'!AD26</f>
        <v>-3355</v>
      </c>
      <c r="R26" s="201">
        <f>+'[2]Einzug YE 2020'!AF26</f>
        <v>-0.4938897168405365</v>
      </c>
      <c r="S26" s="435">
        <f>+'[2]Einzug YE 2020'!AG26</f>
        <v>-2361</v>
      </c>
      <c r="T26" s="434">
        <f>+'[2]Einzug YE 2020'!AH26</f>
        <v>-2971</v>
      </c>
      <c r="U26" s="201">
        <f>+'[2]Einzug YE 2020'!AJ26</f>
        <v>-0.20531807472231572</v>
      </c>
      <c r="V26" s="435">
        <f>+'[2]Einzug YE 2020'!AK26</f>
        <v>3401</v>
      </c>
      <c r="W26" s="436">
        <f>+'[2]Einzug YE 2020'!AL26</f>
        <v>5242.611755740003</v>
      </c>
      <c r="X26" s="435">
        <f>+'[2]Einzug YE 2020'!AM26</f>
        <v>-20846</v>
      </c>
      <c r="Y26" s="434">
        <f>+'[2]Einzug YE 2020'!AN26</f>
        <v>-37124</v>
      </c>
      <c r="Z26" s="202">
        <f>+'[2]Einzug YE 2020'!AP26</f>
        <v>-0.4384764572783105</v>
      </c>
    </row>
    <row r="27" spans="2:26" s="383" customFormat="1" ht="10.5">
      <c r="B27" s="438" t="s">
        <v>31</v>
      </c>
      <c r="D27" s="442">
        <f>+'[2]Einzug YE 2020'!M27</f>
        <v>-32</v>
      </c>
      <c r="E27" s="433">
        <f>+'[2]Einzug YE 2020'!N27</f>
        <v>46</v>
      </c>
      <c r="F27" s="176">
        <f>+'[2]Einzug YE 2020'!P27</f>
      </c>
      <c r="G27" s="439">
        <f>+'[2]Einzug YE 2020'!Q27</f>
        <v>-102</v>
      </c>
      <c r="H27" s="433">
        <f>+'[2]Einzug YE 2020'!R27</f>
        <v>24</v>
      </c>
      <c r="I27" s="176">
        <f>+'[2]Einzug YE 2020'!T27</f>
      </c>
      <c r="J27" s="439">
        <f>+'[2]Einzug YE 2020'!U27</f>
        <v>28</v>
      </c>
      <c r="K27" s="433">
        <f>+'[2]Einzug YE 2020'!V27</f>
        <v>41</v>
      </c>
      <c r="L27" s="176">
        <f>+'[2]Einzug YE 2020'!X27</f>
        <v>-0.3170731707317073</v>
      </c>
      <c r="M27" s="439">
        <f>+'[2]Einzug YE 2020'!Y27</f>
        <v>-65</v>
      </c>
      <c r="N27" s="433">
        <f>+'[2]Einzug YE 2020'!Z27</f>
        <v>60</v>
      </c>
      <c r="O27" s="176">
        <f>+'[2]Einzug YE 2020'!AB27</f>
      </c>
      <c r="P27" s="439">
        <f>+'[2]Einzug YE 2020'!AC27</f>
        <v>-34</v>
      </c>
      <c r="Q27" s="433">
        <f>+'[2]Einzug YE 2020'!AD27</f>
        <v>28</v>
      </c>
      <c r="R27" s="176">
        <f>+'[2]Einzug YE 2020'!AF27</f>
      </c>
      <c r="S27" s="439">
        <f>+'[2]Einzug YE 2020'!AG27</f>
        <v>6</v>
      </c>
      <c r="T27" s="433">
        <f>+'[2]Einzug YE 2020'!AH27</f>
        <v>12</v>
      </c>
      <c r="U27" s="176">
        <f>+'[2]Einzug YE 2020'!AJ27</f>
        <v>-0.5</v>
      </c>
      <c r="V27" s="439">
        <f>+'[2]Einzug YE 2020'!AK27</f>
        <v>0</v>
      </c>
      <c r="W27" s="440">
        <f>+'[2]Einzug YE 2020'!AL27</f>
        <v>0</v>
      </c>
      <c r="X27" s="439">
        <f>+'[2]Einzug YE 2020'!AM27</f>
        <v>-199</v>
      </c>
      <c r="Y27" s="433">
        <f>+'[2]Einzug YE 2020'!AN27</f>
        <v>211</v>
      </c>
      <c r="Z27" s="178">
        <f>+'[2]Einzug YE 2020'!AP27</f>
      </c>
    </row>
    <row r="28" spans="1:27" ht="10.5">
      <c r="A28" s="383"/>
      <c r="B28" s="438"/>
      <c r="C28" s="383"/>
      <c r="D28" s="206"/>
      <c r="E28" s="207"/>
      <c r="F28" s="162"/>
      <c r="G28" s="208"/>
      <c r="H28" s="207"/>
      <c r="I28" s="162"/>
      <c r="J28" s="208"/>
      <c r="K28" s="207"/>
      <c r="L28" s="162"/>
      <c r="M28" s="208"/>
      <c r="N28" s="207"/>
      <c r="O28" s="162"/>
      <c r="P28" s="208"/>
      <c r="Q28" s="207"/>
      <c r="R28" s="162"/>
      <c r="S28" s="208"/>
      <c r="T28" s="207"/>
      <c r="U28" s="162"/>
      <c r="V28" s="208"/>
      <c r="W28" s="209"/>
      <c r="X28" s="208"/>
      <c r="Y28" s="207"/>
      <c r="Z28" s="170"/>
      <c r="AA28" s="383"/>
    </row>
    <row r="29" spans="2:27" s="383" customFormat="1" ht="10.5">
      <c r="B29" s="431" t="s">
        <v>32</v>
      </c>
      <c r="C29" s="430"/>
      <c r="D29" s="437">
        <f>+'[2]Einzug YE 2020'!M29</f>
        <v>-4674</v>
      </c>
      <c r="E29" s="434">
        <f>+'[2]Einzug YE 2020'!N29</f>
        <v>1776</v>
      </c>
      <c r="F29" s="201">
        <f>+'[2]Einzug YE 2020'!P29</f>
      </c>
      <c r="G29" s="435">
        <f>+'[2]Einzug YE 2020'!Q29</f>
        <v>-703</v>
      </c>
      <c r="H29" s="434">
        <f>+'[2]Einzug YE 2020'!R29</f>
        <v>-122</v>
      </c>
      <c r="I29" s="201">
        <f>+'[2]Einzug YE 2020'!T29</f>
        <v>-4.762295081967213</v>
      </c>
      <c r="J29" s="435">
        <f>+'[2]Einzug YE 2020'!U29</f>
        <v>772</v>
      </c>
      <c r="K29" s="434">
        <f>+'[2]Einzug YE 2020'!V29</f>
        <v>1</v>
      </c>
      <c r="L29" s="201">
        <f>+'[2]Einzug YE 2020'!X29</f>
        <v>771</v>
      </c>
      <c r="M29" s="435">
        <f>+'[2]Einzug YE 2020'!Y29</f>
        <v>-383</v>
      </c>
      <c r="N29" s="434">
        <f>+'[2]Einzug YE 2020'!Z29</f>
        <v>463</v>
      </c>
      <c r="O29" s="201">
        <f>+'[2]Einzug YE 2020'!AB29</f>
      </c>
      <c r="P29" s="435">
        <f>+'[2]Einzug YE 2020'!AC29</f>
        <v>-284</v>
      </c>
      <c r="Q29" s="434">
        <f>+'[2]Einzug YE 2020'!AD29</f>
        <v>128</v>
      </c>
      <c r="R29" s="201">
        <f>+'[2]Einzug YE 2020'!AF29</f>
      </c>
      <c r="S29" s="435">
        <f>+'[2]Einzug YE 2020'!AG29</f>
        <v>-314</v>
      </c>
      <c r="T29" s="434">
        <f>+'[2]Einzug YE 2020'!AH29</f>
        <v>-227</v>
      </c>
      <c r="U29" s="201">
        <f>+'[2]Einzug YE 2020'!AJ29</f>
        <v>-0.3832599118942731</v>
      </c>
      <c r="V29" s="435">
        <f>+'[2]Einzug YE 2020'!AK29</f>
        <v>135</v>
      </c>
      <c r="W29" s="436">
        <f>+'[2]Einzug YE 2020'!AL29</f>
        <v>7</v>
      </c>
      <c r="X29" s="435">
        <f>+'[2]Einzug YE 2020'!AM29</f>
        <v>-5451</v>
      </c>
      <c r="Y29" s="434">
        <f>+'[2]Einzug YE 2020'!AN29</f>
        <v>2026</v>
      </c>
      <c r="Z29" s="178">
        <f>+'[2]Einzug YE 2020'!AP29</f>
      </c>
      <c r="AA29" s="426"/>
    </row>
    <row r="30" spans="1:27" ht="10.5">
      <c r="A30" s="383"/>
      <c r="B30" s="355" t="s">
        <v>33</v>
      </c>
      <c r="C30" s="383"/>
      <c r="D30" s="210">
        <f>+'[2]Einzug YE 2020'!M30</f>
        <v>-1398.3921125900001</v>
      </c>
      <c r="E30" s="189">
        <f>+'[2]Einzug YE 2020'!N30</f>
        <v>-26.165866070000003</v>
      </c>
      <c r="F30" s="212">
        <f>+'[2]Einzug YE 2020'!P30</f>
        <v>-52.44337194301018</v>
      </c>
      <c r="G30" s="191">
        <f>+'[2]Einzug YE 2020'!Q30</f>
        <v>-96.98918953</v>
      </c>
      <c r="H30" s="189">
        <f>+'[2]Einzug YE 2020'!R30</f>
        <v>-0.11005981999999959</v>
      </c>
      <c r="I30" s="212">
        <f>+'[2]Einzug YE 2020'!T30</f>
        <v>-880.2406701192167</v>
      </c>
      <c r="J30" s="191">
        <f>+'[2]Einzug YE 2020'!U30</f>
        <v>-55.46577234</v>
      </c>
      <c r="K30" s="189">
        <f>+'[2]Einzug YE 2020'!V30</f>
        <v>-38.198689449999996</v>
      </c>
      <c r="L30" s="212">
        <f>+'[2]Einzug YE 2020'!X30</f>
        <v>-0.4520333848783392</v>
      </c>
      <c r="M30" s="191">
        <f>+'[2]Einzug YE 2020'!Y30</f>
        <v>-107.63094185</v>
      </c>
      <c r="N30" s="189">
        <f>+'[2]Einzug YE 2020'!Z30</f>
        <v>11.4816328</v>
      </c>
      <c r="O30" s="212">
        <f>+'[2]Einzug YE 2020'!AB30</f>
      </c>
      <c r="P30" s="191">
        <f>+'[2]Einzug YE 2020'!AC30</f>
        <v>-201.00216908</v>
      </c>
      <c r="Q30" s="189">
        <f>+'[2]Einzug YE 2020'!AD30</f>
        <v>-42.80243014</v>
      </c>
      <c r="R30" s="212">
        <f>+'[2]Einzug YE 2020'!AF30</f>
        <v>-3.696045725033686</v>
      </c>
      <c r="S30" s="191">
        <f>+'[2]Einzug YE 2020'!AG30</f>
        <v>-42.66732983</v>
      </c>
      <c r="T30" s="189">
        <f>+'[2]Einzug YE 2020'!AH30</f>
        <v>7.18508331</v>
      </c>
      <c r="U30" s="212">
        <f>+'[2]Einzug YE 2020'!AJ30</f>
      </c>
      <c r="V30" s="191">
        <f>+'[2]Einzug YE 2020'!AK30</f>
        <v>32.0159647400001</v>
      </c>
      <c r="W30" s="213">
        <f>+'[2]Einzug YE 2020'!AL30</f>
        <v>-50.36640348999998</v>
      </c>
      <c r="X30" s="191">
        <f>+'[2]Einzug YE 2020'!AM30</f>
        <v>-1870.13155048</v>
      </c>
      <c r="Y30" s="189">
        <f>+'[2]Einzug YE 2020'!AN30</f>
        <v>-138.97673286</v>
      </c>
      <c r="Z30" s="157">
        <f>+'[2]Einzug YE 2020'!AP30</f>
        <v>-12.45643628249558</v>
      </c>
      <c r="AA30" s="426"/>
    </row>
    <row r="31" spans="2:26" ht="10.5">
      <c r="B31" s="355" t="s">
        <v>34</v>
      </c>
      <c r="D31" s="214">
        <f>+'[2]Einzug YE 2020'!M31</f>
        <v>-27.06066281</v>
      </c>
      <c r="E31" s="215">
        <f>+'[2]Einzug YE 2020'!N31</f>
        <v>-3.0252479900000004</v>
      </c>
      <c r="F31" s="218">
        <f>+'[2]Einzug YE 2020'!P31</f>
        <v>-7.944940348510072</v>
      </c>
      <c r="G31" s="217">
        <f>+'[2]Einzug YE 2020'!Q31</f>
        <v>0</v>
      </c>
      <c r="H31" s="215">
        <f>+'[2]Einzug YE 2020'!R31</f>
        <v>0</v>
      </c>
      <c r="I31" s="218" t="str">
        <f>+'[2]Einzug YE 2020'!T31</f>
        <v>-</v>
      </c>
      <c r="J31" s="217">
        <f>+'[2]Einzug YE 2020'!U31</f>
        <v>0.43496414</v>
      </c>
      <c r="K31" s="215">
        <f>+'[2]Einzug YE 2020'!V31</f>
        <v>-0.5134736599999999</v>
      </c>
      <c r="L31" s="218">
        <f>+'[2]Einzug YE 2020'!X31</f>
      </c>
      <c r="M31" s="217">
        <f>+'[2]Einzug YE 2020'!Y31</f>
        <v>-3.27332706</v>
      </c>
      <c r="N31" s="215">
        <f>+'[2]Einzug YE 2020'!Z31</f>
        <v>-1.73376628</v>
      </c>
      <c r="O31" s="218">
        <f>+'[2]Einzug YE 2020'!AB31</f>
        <v>-0.8879863438110009</v>
      </c>
      <c r="P31" s="217">
        <f>+'[2]Einzug YE 2020'!AC31</f>
        <v>0.97587346</v>
      </c>
      <c r="Q31" s="215">
        <f>+'[2]Einzug YE 2020'!AD31</f>
        <v>-0.6404455600000001</v>
      </c>
      <c r="R31" s="218">
        <f>+'[2]Einzug YE 2020'!AF31</f>
      </c>
      <c r="S31" s="217">
        <f>+'[2]Einzug YE 2020'!AG31</f>
        <v>-1.9741967</v>
      </c>
      <c r="T31" s="215">
        <f>+'[2]Einzug YE 2020'!AH31</f>
        <v>-4.40373752</v>
      </c>
      <c r="U31" s="218">
        <f>+'[2]Einzug YE 2020'!AJ31</f>
        <v>0.5516997343656395</v>
      </c>
      <c r="V31" s="217">
        <f>+'[2]Einzug YE 2020'!AK31</f>
        <v>0</v>
      </c>
      <c r="W31" s="219">
        <f>+'[2]Einzug YE 2020'!AL31</f>
        <v>0</v>
      </c>
      <c r="X31" s="217">
        <f>+'[2]Einzug YE 2020'!AM31</f>
        <v>-30.89734897</v>
      </c>
      <c r="Y31" s="215">
        <f>+'[2]Einzug YE 2020'!AN31</f>
        <v>-10.31667101</v>
      </c>
      <c r="Z31" s="517">
        <v>-2.1</v>
      </c>
    </row>
    <row r="32" spans="2:26" ht="10.5">
      <c r="B32" s="355" t="s">
        <v>35</v>
      </c>
      <c r="D32" s="214">
        <f>+'[2]Einzug YE 2020'!M32</f>
        <v>0.45277540000000016</v>
      </c>
      <c r="E32" s="215">
        <f>+'[2]Einzug YE 2020'!N32</f>
        <v>-22.80888594</v>
      </c>
      <c r="F32" s="218">
        <f>+'[2]Einzug YE 2020'!P32</f>
      </c>
      <c r="G32" s="217">
        <f>+'[2]Einzug YE 2020'!Q32</f>
        <v>-2.0108104700000005</v>
      </c>
      <c r="H32" s="215">
        <f>+'[2]Einzug YE 2020'!R32</f>
        <v>-3.8899401800000004</v>
      </c>
      <c r="I32" s="218">
        <f>+'[2]Einzug YE 2020'!T32</f>
        <v>0.4830741921589138</v>
      </c>
      <c r="J32" s="217">
        <f>+'[2]Einzug YE 2020'!U32</f>
        <v>0.030808200000000063</v>
      </c>
      <c r="K32" s="215">
        <f>+'[2]Einzug YE 2020'!V32</f>
        <v>4.7121631100000005</v>
      </c>
      <c r="L32" s="218">
        <f>+'[2]Einzug YE 2020'!X32</f>
        <v>-0.9934619835347762</v>
      </c>
      <c r="M32" s="217">
        <f>+'[2]Einzug YE 2020'!Y32</f>
        <v>-14.095731090000001</v>
      </c>
      <c r="N32" s="215">
        <f>+'[2]Einzug YE 2020'!Z32</f>
        <v>-0.7478665199999999</v>
      </c>
      <c r="O32" s="218">
        <f>+'[2]Einzug YE 2020'!AB32</f>
        <v>-17.847923677610282</v>
      </c>
      <c r="P32" s="217">
        <f>+'[2]Einzug YE 2020'!AC32</f>
        <v>53.02629562</v>
      </c>
      <c r="Q32" s="215">
        <f>+'[2]Einzug YE 2020'!AD32</f>
        <v>13.4428757</v>
      </c>
      <c r="R32" s="218">
        <f>+'[2]Einzug YE 2020'!AF32</f>
        <v>2.9445648984167874</v>
      </c>
      <c r="S32" s="217">
        <f>+'[2]Einzug YE 2020'!AG32</f>
        <v>-4.35847347</v>
      </c>
      <c r="T32" s="215">
        <f>+'[2]Einzug YE 2020'!AH32</f>
        <v>3.21865421</v>
      </c>
      <c r="U32" s="218">
        <f>+'[2]Einzug YE 2020'!AJ32</f>
      </c>
      <c r="V32" s="217">
        <f>+'[2]Einzug YE 2020'!AK32</f>
        <v>-34.01596474</v>
      </c>
      <c r="W32" s="219">
        <f>+'[2]Einzug YE 2020'!AL32</f>
        <v>-13.633596510000004</v>
      </c>
      <c r="X32" s="217">
        <f>+'[2]Einzug YE 2020'!AM32</f>
        <v>-0.9711005500000027</v>
      </c>
      <c r="Y32" s="215">
        <f>+'[2]Einzug YE 2020'!AN32</f>
        <v>-19.70659613</v>
      </c>
      <c r="Z32" s="198">
        <f>+'[2]Einzug YE 2020'!AP32</f>
        <v>0.9507220555191841</v>
      </c>
    </row>
    <row r="33" spans="2:26" ht="10.5">
      <c r="B33" s="390" t="s">
        <v>36</v>
      </c>
      <c r="C33" s="374"/>
      <c r="D33" s="214">
        <f>+'[2]Einzug YE 2020'!M33</f>
        <v>-1425</v>
      </c>
      <c r="E33" s="215">
        <f>+'[2]Einzug YE 2020'!N33</f>
        <v>-52</v>
      </c>
      <c r="F33" s="218">
        <f>+'[2]Einzug YE 2020'!P33</f>
        <v>-26.403846153846153</v>
      </c>
      <c r="G33" s="217">
        <f>+'[2]Einzug YE 2020'!Q33</f>
        <v>-99</v>
      </c>
      <c r="H33" s="215">
        <f>+'[2]Einzug YE 2020'!R33</f>
        <v>-4</v>
      </c>
      <c r="I33" s="218">
        <f>+'[2]Einzug YE 2020'!T33</f>
        <v>-23.75</v>
      </c>
      <c r="J33" s="217">
        <f>+'[2]Einzug YE 2020'!U33</f>
        <v>-55</v>
      </c>
      <c r="K33" s="215">
        <f>+'[2]Einzug YE 2020'!V33</f>
        <v>-34</v>
      </c>
      <c r="L33" s="218">
        <f>+'[2]Einzug YE 2020'!X33</f>
        <v>-0.6176470588235294</v>
      </c>
      <c r="M33" s="217">
        <f>+'[2]Einzug YE 2020'!Y33</f>
        <v>-125</v>
      </c>
      <c r="N33" s="215">
        <f>+'[2]Einzug YE 2020'!Z33</f>
        <v>9</v>
      </c>
      <c r="O33" s="218">
        <f>+'[2]Einzug YE 2020'!AB33</f>
      </c>
      <c r="P33" s="217">
        <f>+'[2]Einzug YE 2020'!AC33</f>
        <v>-147</v>
      </c>
      <c r="Q33" s="215">
        <f>+'[2]Einzug YE 2020'!AD33</f>
        <v>-30</v>
      </c>
      <c r="R33" s="218">
        <f>+'[2]Einzug YE 2020'!AF33</f>
        <v>-3.9</v>
      </c>
      <c r="S33" s="217">
        <f>+'[2]Einzug YE 2020'!AG33</f>
        <v>-49</v>
      </c>
      <c r="T33" s="215">
        <f>+'[2]Einzug YE 2020'!AH33</f>
        <v>6</v>
      </c>
      <c r="U33" s="218">
        <f>+'[2]Einzug YE 2020'!AJ33</f>
      </c>
      <c r="V33" s="217">
        <f>+'[2]Einzug YE 2020'!AK33</f>
        <v>-2</v>
      </c>
      <c r="W33" s="219">
        <f>+'[2]Einzug YE 2020'!AL33</f>
        <v>-64</v>
      </c>
      <c r="X33" s="217">
        <f>+'[2]Einzug YE 2020'!AM33</f>
        <v>-1902</v>
      </c>
      <c r="Y33" s="215">
        <f>+'[2]Einzug YE 2020'!AN33</f>
        <v>-169</v>
      </c>
      <c r="Z33" s="221">
        <f>+'[2]Einzug YE 2020'!AP33</f>
        <v>-10.254437869822485</v>
      </c>
    </row>
    <row r="34" spans="2:29" s="383" customFormat="1" ht="10.5">
      <c r="B34" s="431" t="s">
        <v>37</v>
      </c>
      <c r="C34" s="430"/>
      <c r="D34" s="222">
        <f>+'[2]Einzug YE 2020'!M34</f>
        <v>-6099</v>
      </c>
      <c r="E34" s="223">
        <f>+'[2]Einzug YE 2020'!N34</f>
        <v>1724</v>
      </c>
      <c r="F34" s="226">
        <f>+'[2]Einzug YE 2020'!P34</f>
      </c>
      <c r="G34" s="225">
        <f>+'[2]Einzug YE 2020'!Q34</f>
        <v>-802</v>
      </c>
      <c r="H34" s="223">
        <f>+'[2]Einzug YE 2020'!R34</f>
        <v>-126</v>
      </c>
      <c r="I34" s="226">
        <f>+'[2]Einzug YE 2020'!T34</f>
        <v>-5.365079365079365</v>
      </c>
      <c r="J34" s="225">
        <f>+'[2]Einzug YE 2020'!U34</f>
        <v>717</v>
      </c>
      <c r="K34" s="223">
        <f>+'[2]Einzug YE 2020'!V34</f>
        <v>-33</v>
      </c>
      <c r="L34" s="226">
        <f>+'[2]Einzug YE 2020'!X34</f>
      </c>
      <c r="M34" s="225">
        <f>+'[2]Einzug YE 2020'!Y34</f>
        <v>-508</v>
      </c>
      <c r="N34" s="223">
        <f>+'[2]Einzug YE 2020'!Z34</f>
        <v>472</v>
      </c>
      <c r="O34" s="226">
        <f>+'[2]Einzug YE 2020'!AB34</f>
      </c>
      <c r="P34" s="225">
        <f>+'[2]Einzug YE 2020'!AC34</f>
        <v>-431</v>
      </c>
      <c r="Q34" s="223">
        <f>+'[2]Einzug YE 2020'!AD34</f>
        <v>98</v>
      </c>
      <c r="R34" s="226">
        <f>+'[2]Einzug YE 2020'!AF34</f>
      </c>
      <c r="S34" s="225">
        <f>+'[2]Einzug YE 2020'!AG34</f>
        <v>-363</v>
      </c>
      <c r="T34" s="223">
        <f>+'[2]Einzug YE 2020'!AH34</f>
        <v>-221</v>
      </c>
      <c r="U34" s="226">
        <f>+'[2]Einzug YE 2020'!AJ34</f>
        <v>-0.6425339366515838</v>
      </c>
      <c r="V34" s="225">
        <f>+'[2]Einzug YE 2020'!AK34</f>
        <v>133</v>
      </c>
      <c r="W34" s="227">
        <f>+'[2]Einzug YE 2020'!AL34</f>
        <v>-57</v>
      </c>
      <c r="X34" s="225">
        <f>+'[2]Einzug YE 2020'!AM34</f>
        <v>-7353</v>
      </c>
      <c r="Y34" s="223">
        <f>+'[2]Einzug YE 2020'!AN34</f>
        <v>1857</v>
      </c>
      <c r="Z34" s="178">
        <f>+'[2]Einzug YE 2020'!AP34</f>
      </c>
      <c r="AB34" s="426"/>
      <c r="AC34" s="426"/>
    </row>
    <row r="35" spans="2:26" ht="10.5">
      <c r="B35" s="355" t="s">
        <v>38</v>
      </c>
      <c r="C35" s="425"/>
      <c r="D35" s="470">
        <f>+'[2]Einzug YE 2020'!M35</f>
        <v>-0.706</v>
      </c>
      <c r="E35" s="471">
        <f>+'[2]Einzug YE 2020'!N35</f>
        <v>0.071</v>
      </c>
      <c r="F35" s="331">
        <f>+'[2]Einzug YE 2020'!P35</f>
        <v>-77.69999999999999</v>
      </c>
      <c r="G35" s="472">
        <f>+'[2]Einzug YE 2020'!Q35</f>
        <v>-1.176</v>
      </c>
      <c r="H35" s="471">
        <f>+'[2]Einzug YE 2020'!R35</f>
        <v>-0.053</v>
      </c>
      <c r="I35" s="331">
        <f>+'[2]Einzug YE 2020'!T35</f>
        <v>-112.3</v>
      </c>
      <c r="J35" s="472">
        <f>+'[2]Einzug YE 2020'!U35</f>
        <v>0.28</v>
      </c>
      <c r="K35" s="471">
        <f>+'[2]Einzug YE 2020'!V35</f>
        <v>0</v>
      </c>
      <c r="L35" s="331">
        <f>+'[2]Einzug YE 2020'!X35</f>
        <v>28.000000000000004</v>
      </c>
      <c r="M35" s="472">
        <f>+'[2]Einzug YE 2020'!Y35</f>
        <v>-0.102</v>
      </c>
      <c r="N35" s="471">
        <f>+'[2]Einzug YE 2020'!Z35</f>
        <v>0.07</v>
      </c>
      <c r="O35" s="331">
        <f>+'[2]Einzug YE 2020'!AB35</f>
        <v>-17.2</v>
      </c>
      <c r="P35" s="472">
        <f>+'[2]Einzug YE 2020'!AC35</f>
        <v>-0.218</v>
      </c>
      <c r="Q35" s="471">
        <f>+'[2]Einzug YE 2020'!AD35</f>
        <v>0.038</v>
      </c>
      <c r="R35" s="331">
        <f>+'[2]Einzug YE 2020'!AF35</f>
        <v>-25.6</v>
      </c>
      <c r="S35" s="472"/>
      <c r="T35" s="471"/>
      <c r="U35" s="331"/>
      <c r="V35" s="473"/>
      <c r="W35" s="474"/>
      <c r="X35" s="475">
        <f>+'[2]Einzug YE 2020'!AM35</f>
        <v>-0.401</v>
      </c>
      <c r="Y35" s="476">
        <f>+'[2]Einzug YE 2020'!AN35</f>
        <v>0.056</v>
      </c>
      <c r="Z35" s="317">
        <f>+'[2]Einzug YE 2020'!AP35</f>
        <v>-45.7</v>
      </c>
    </row>
    <row r="36" spans="2:26" ht="10.5">
      <c r="B36" s="390" t="s">
        <v>39</v>
      </c>
      <c r="C36" s="374"/>
      <c r="D36" s="235"/>
      <c r="E36" s="236"/>
      <c r="F36" s="237"/>
      <c r="G36" s="238"/>
      <c r="H36" s="239"/>
      <c r="I36" s="237"/>
      <c r="J36" s="409"/>
      <c r="K36" s="408"/>
      <c r="L36" s="237"/>
      <c r="M36" s="409"/>
      <c r="N36" s="408"/>
      <c r="O36" s="237"/>
      <c r="P36" s="409"/>
      <c r="Q36" s="408"/>
      <c r="R36" s="237"/>
      <c r="S36" s="409"/>
      <c r="T36" s="408"/>
      <c r="U36" s="237"/>
      <c r="V36" s="407"/>
      <c r="W36" s="406"/>
      <c r="X36" s="405">
        <f>+'[2]Einzug YE 2020'!AM36</f>
        <v>-276</v>
      </c>
      <c r="Y36" s="404">
        <f>+'[2]Einzug YE 2020'!AN36</f>
        <v>88</v>
      </c>
      <c r="Z36" s="157">
        <f>+'[2]Einzug YE 2020'!AP36</f>
      </c>
    </row>
    <row r="37" spans="2:26" ht="10.5">
      <c r="B37" s="390" t="s">
        <v>40</v>
      </c>
      <c r="C37" s="374"/>
      <c r="D37" s="235"/>
      <c r="E37" s="236"/>
      <c r="F37" s="237"/>
      <c r="G37" s="238"/>
      <c r="H37" s="239"/>
      <c r="I37" s="237"/>
      <c r="J37" s="409"/>
      <c r="K37" s="408"/>
      <c r="L37" s="237"/>
      <c r="M37" s="409"/>
      <c r="N37" s="408"/>
      <c r="O37" s="237"/>
      <c r="P37" s="409"/>
      <c r="Q37" s="408"/>
      <c r="R37" s="237"/>
      <c r="S37" s="409"/>
      <c r="T37" s="408"/>
      <c r="U37" s="237"/>
      <c r="V37" s="407"/>
      <c r="W37" s="406"/>
      <c r="X37" s="405">
        <f>+'[2]Einzug YE 2020'!AM37</f>
        <v>12</v>
      </c>
      <c r="Y37" s="404">
        <f>+'[2]Einzug YE 2020'!AN37</f>
        <v>80</v>
      </c>
      <c r="Z37" s="157">
        <f>+'[2]Einzug YE 2020'!AP37</f>
        <v>-0.85</v>
      </c>
    </row>
    <row r="38" spans="2:26" ht="10.5">
      <c r="B38" s="390" t="s">
        <v>41</v>
      </c>
      <c r="C38" s="374"/>
      <c r="D38" s="235"/>
      <c r="E38" s="236"/>
      <c r="F38" s="237"/>
      <c r="G38" s="238"/>
      <c r="H38" s="239"/>
      <c r="I38" s="237"/>
      <c r="J38" s="409"/>
      <c r="K38" s="408"/>
      <c r="L38" s="237"/>
      <c r="M38" s="409"/>
      <c r="N38" s="408"/>
      <c r="O38" s="237"/>
      <c r="P38" s="409"/>
      <c r="Q38" s="408"/>
      <c r="R38" s="237"/>
      <c r="S38" s="409"/>
      <c r="T38" s="408"/>
      <c r="U38" s="237"/>
      <c r="V38" s="407"/>
      <c r="W38" s="406"/>
      <c r="X38" s="405">
        <f>+'[2]Einzug YE 2020'!AM38</f>
        <v>83</v>
      </c>
      <c r="Y38" s="404">
        <f>+'[2]Einzug YE 2020'!AN38</f>
        <v>79</v>
      </c>
      <c r="Z38" s="157">
        <f>+'[2]Einzug YE 2020'!AP38</f>
        <v>0.05063291139240506</v>
      </c>
    </row>
    <row r="39" spans="2:26" ht="10.5">
      <c r="B39" s="390" t="s">
        <v>42</v>
      </c>
      <c r="C39" s="374"/>
      <c r="D39" s="235"/>
      <c r="E39" s="236"/>
      <c r="F39" s="237"/>
      <c r="G39" s="238"/>
      <c r="H39" s="239"/>
      <c r="I39" s="237"/>
      <c r="J39" s="409"/>
      <c r="K39" s="408"/>
      <c r="L39" s="237"/>
      <c r="M39" s="409"/>
      <c r="N39" s="408"/>
      <c r="O39" s="237"/>
      <c r="P39" s="409"/>
      <c r="Q39" s="408"/>
      <c r="R39" s="237"/>
      <c r="S39" s="409"/>
      <c r="T39" s="408"/>
      <c r="U39" s="237"/>
      <c r="V39" s="407"/>
      <c r="W39" s="406"/>
      <c r="X39" s="405">
        <f>+'[2]Einzug YE 2020'!AM39</f>
        <v>-417</v>
      </c>
      <c r="Y39" s="404">
        <f>+'[2]Einzug YE 2020'!AN39</f>
        <v>-394</v>
      </c>
      <c r="Z39" s="157">
        <f>+'[2]Einzug YE 2020'!AP39</f>
        <v>-0.0583756345177665</v>
      </c>
    </row>
    <row r="40" spans="2:26" ht="10.5">
      <c r="B40" s="390" t="s">
        <v>43</v>
      </c>
      <c r="C40" s="374"/>
      <c r="D40" s="235"/>
      <c r="E40" s="236"/>
      <c r="F40" s="237"/>
      <c r="G40" s="238"/>
      <c r="H40" s="239"/>
      <c r="I40" s="237"/>
      <c r="J40" s="409"/>
      <c r="K40" s="408"/>
      <c r="L40" s="237"/>
      <c r="M40" s="409"/>
      <c r="N40" s="408"/>
      <c r="O40" s="237"/>
      <c r="P40" s="409"/>
      <c r="Q40" s="408"/>
      <c r="R40" s="237"/>
      <c r="S40" s="409"/>
      <c r="T40" s="408"/>
      <c r="U40" s="237"/>
      <c r="V40" s="407"/>
      <c r="W40" s="406"/>
      <c r="X40" s="405">
        <f>+'[2]Einzug YE 2020'!AM40</f>
        <v>-944</v>
      </c>
      <c r="Y40" s="404">
        <f>+'[2]Einzug YE 2020'!AN40</f>
        <v>318</v>
      </c>
      <c r="Z40" s="170">
        <f>+'[2]Einzug YE 2020'!AP40</f>
      </c>
    </row>
    <row r="41" spans="2:26" s="383" customFormat="1" ht="10.5">
      <c r="B41" s="417" t="s">
        <v>44</v>
      </c>
      <c r="C41" s="416"/>
      <c r="D41" s="245"/>
      <c r="E41" s="246"/>
      <c r="F41" s="247"/>
      <c r="G41" s="248"/>
      <c r="H41" s="249"/>
      <c r="I41" s="247"/>
      <c r="J41" s="415"/>
      <c r="K41" s="414"/>
      <c r="L41" s="247"/>
      <c r="M41" s="415"/>
      <c r="N41" s="414"/>
      <c r="O41" s="247"/>
      <c r="P41" s="415"/>
      <c r="Q41" s="414"/>
      <c r="R41" s="247"/>
      <c r="S41" s="415"/>
      <c r="T41" s="414"/>
      <c r="U41" s="247"/>
      <c r="V41" s="413"/>
      <c r="W41" s="412"/>
      <c r="X41" s="490">
        <f>+'[2]Einzug YE 2020'!AM41</f>
        <v>-1542</v>
      </c>
      <c r="Y41" s="506">
        <f>+'[2]Einzug YE 2020'!AN41</f>
        <v>171</v>
      </c>
      <c r="Z41" s="178">
        <f>+'[2]Einzug YE 2020'!AP41</f>
      </c>
    </row>
    <row r="42" spans="1:27" ht="10.5">
      <c r="A42" s="383"/>
      <c r="B42" s="394"/>
      <c r="C42" s="393"/>
      <c r="D42" s="254"/>
      <c r="E42" s="255"/>
      <c r="F42" s="256"/>
      <c r="G42" s="257"/>
      <c r="H42" s="258"/>
      <c r="I42" s="256"/>
      <c r="J42" s="389"/>
      <c r="K42" s="388"/>
      <c r="L42" s="256"/>
      <c r="M42" s="389"/>
      <c r="N42" s="388"/>
      <c r="O42" s="256"/>
      <c r="P42" s="389"/>
      <c r="Q42" s="388"/>
      <c r="R42" s="256"/>
      <c r="S42" s="389"/>
      <c r="T42" s="388"/>
      <c r="U42" s="256"/>
      <c r="V42" s="387"/>
      <c r="W42" s="386"/>
      <c r="X42" s="491"/>
      <c r="Y42" s="507"/>
      <c r="Z42" s="170"/>
      <c r="AA42" s="383"/>
    </row>
    <row r="43" spans="2:26" s="383" customFormat="1" ht="10.5">
      <c r="B43" s="417" t="s">
        <v>45</v>
      </c>
      <c r="C43" s="416"/>
      <c r="D43" s="245"/>
      <c r="E43" s="246"/>
      <c r="F43" s="247"/>
      <c r="G43" s="248"/>
      <c r="H43" s="249"/>
      <c r="I43" s="247"/>
      <c r="J43" s="415"/>
      <c r="K43" s="414"/>
      <c r="L43" s="247"/>
      <c r="M43" s="415"/>
      <c r="N43" s="414"/>
      <c r="O43" s="247"/>
      <c r="P43" s="415"/>
      <c r="Q43" s="414"/>
      <c r="R43" s="247"/>
      <c r="S43" s="415"/>
      <c r="T43" s="414"/>
      <c r="U43" s="247"/>
      <c r="V43" s="413"/>
      <c r="W43" s="412"/>
      <c r="X43" s="490">
        <f>+'[2]Einzug YE 2020'!AM43</f>
        <v>-8631</v>
      </c>
      <c r="Y43" s="506">
        <f>+'[2]Einzug YE 2020'!AN43</f>
        <v>1860</v>
      </c>
      <c r="Z43" s="178">
        <f>+'[2]Einzug YE 2020'!AP43</f>
      </c>
    </row>
    <row r="44" spans="1:27" ht="10.5">
      <c r="A44" s="383"/>
      <c r="B44" s="394"/>
      <c r="C44" s="393"/>
      <c r="D44" s="254"/>
      <c r="E44" s="255"/>
      <c r="F44" s="256"/>
      <c r="G44" s="257"/>
      <c r="H44" s="258"/>
      <c r="I44" s="256"/>
      <c r="J44" s="389"/>
      <c r="K44" s="388"/>
      <c r="L44" s="256"/>
      <c r="M44" s="389"/>
      <c r="N44" s="388"/>
      <c r="O44" s="256"/>
      <c r="P44" s="389"/>
      <c r="Q44" s="388"/>
      <c r="R44" s="256"/>
      <c r="S44" s="389"/>
      <c r="T44" s="388"/>
      <c r="U44" s="256"/>
      <c r="V44" s="387"/>
      <c r="W44" s="386"/>
      <c r="X44" s="491"/>
      <c r="Y44" s="507"/>
      <c r="Z44" s="157"/>
      <c r="AA44" s="383"/>
    </row>
    <row r="45" spans="2:26" ht="10.5">
      <c r="B45" s="390" t="s">
        <v>46</v>
      </c>
      <c r="C45" s="374"/>
      <c r="D45" s="235"/>
      <c r="E45" s="236"/>
      <c r="F45" s="237"/>
      <c r="G45" s="238"/>
      <c r="H45" s="239"/>
      <c r="I45" s="237"/>
      <c r="J45" s="409"/>
      <c r="K45" s="408"/>
      <c r="L45" s="237"/>
      <c r="M45" s="409"/>
      <c r="N45" s="408"/>
      <c r="O45" s="237"/>
      <c r="P45" s="409"/>
      <c r="Q45" s="408"/>
      <c r="R45" s="237"/>
      <c r="S45" s="409"/>
      <c r="T45" s="408"/>
      <c r="U45" s="237"/>
      <c r="V45" s="407"/>
      <c r="W45" s="406"/>
      <c r="X45" s="508">
        <f>+'[2]Einzug YE 2020'!AM45</f>
        <v>41</v>
      </c>
      <c r="Y45" s="509">
        <f>+'[2]Einzug YE 2020'!AN45</f>
        <v>-32</v>
      </c>
      <c r="Z45" s="157">
        <f>+'[2]Einzug YE 2020'!AP45</f>
      </c>
    </row>
    <row r="46" spans="2:26" ht="10.5">
      <c r="B46" s="390" t="s">
        <v>47</v>
      </c>
      <c r="C46" s="374"/>
      <c r="D46" s="235"/>
      <c r="E46" s="236"/>
      <c r="F46" s="237"/>
      <c r="G46" s="238"/>
      <c r="H46" s="239"/>
      <c r="I46" s="237"/>
      <c r="J46" s="409"/>
      <c r="K46" s="408"/>
      <c r="L46" s="237"/>
      <c r="M46" s="409"/>
      <c r="N46" s="408"/>
      <c r="O46" s="237"/>
      <c r="P46" s="409"/>
      <c r="Q46" s="408"/>
      <c r="R46" s="237"/>
      <c r="S46" s="409"/>
      <c r="T46" s="408"/>
      <c r="U46" s="237"/>
      <c r="V46" s="407"/>
      <c r="W46" s="406"/>
      <c r="X46" s="508">
        <f>+'[2]Einzug YE 2020'!AM46</f>
        <v>1865</v>
      </c>
      <c r="Y46" s="509">
        <f>+'[2]Einzug YE 2020'!AN46</f>
        <v>-615</v>
      </c>
      <c r="Z46" s="157">
        <f>+'[2]Einzug YE 2020'!AP46</f>
      </c>
    </row>
    <row r="47" spans="2:26" ht="11.25" thickBot="1">
      <c r="B47" s="403" t="s">
        <v>48</v>
      </c>
      <c r="C47" s="402"/>
      <c r="D47" s="263"/>
      <c r="E47" s="264"/>
      <c r="F47" s="265"/>
      <c r="G47" s="266"/>
      <c r="H47" s="267"/>
      <c r="I47" s="265"/>
      <c r="J47" s="401"/>
      <c r="K47" s="400"/>
      <c r="L47" s="265"/>
      <c r="M47" s="401"/>
      <c r="N47" s="400"/>
      <c r="O47" s="265"/>
      <c r="P47" s="401"/>
      <c r="Q47" s="400"/>
      <c r="R47" s="265"/>
      <c r="S47" s="401"/>
      <c r="T47" s="400"/>
      <c r="U47" s="265"/>
      <c r="V47" s="399"/>
      <c r="W47" s="398"/>
      <c r="X47" s="510">
        <f>+'[2]Einzug YE 2020'!AM47</f>
        <v>0</v>
      </c>
      <c r="Y47" s="511">
        <f>+'[2]Einzug YE 2020'!AN47</f>
        <v>0</v>
      </c>
      <c r="Z47" s="489" t="str">
        <f>+'[2]Einzug YE 2020'!AP47</f>
        <v>-</v>
      </c>
    </row>
    <row r="48" spans="2:26" s="383" customFormat="1" ht="11.25" thickTop="1">
      <c r="B48" s="394" t="s">
        <v>49</v>
      </c>
      <c r="C48" s="393"/>
      <c r="D48" s="254"/>
      <c r="E48" s="255"/>
      <c r="F48" s="256"/>
      <c r="G48" s="257"/>
      <c r="H48" s="258"/>
      <c r="I48" s="256"/>
      <c r="J48" s="389"/>
      <c r="K48" s="388"/>
      <c r="L48" s="256"/>
      <c r="M48" s="389"/>
      <c r="N48" s="388"/>
      <c r="O48" s="256"/>
      <c r="P48" s="389"/>
      <c r="Q48" s="388"/>
      <c r="R48" s="256"/>
      <c r="S48" s="389"/>
      <c r="T48" s="388"/>
      <c r="U48" s="256"/>
      <c r="V48" s="387"/>
      <c r="W48" s="386"/>
      <c r="X48" s="491">
        <f>+'[2]Einzug YE 2020'!AM48</f>
        <v>-6725</v>
      </c>
      <c r="Y48" s="507">
        <f>+'[2]Einzug YE 2020'!AN48</f>
        <v>1213</v>
      </c>
      <c r="Z48" s="178">
        <f>+'[2]Einzug YE 2020'!AP48</f>
      </c>
    </row>
    <row r="49" spans="1:27" ht="10.5">
      <c r="A49" s="383"/>
      <c r="B49" s="394"/>
      <c r="C49" s="393"/>
      <c r="D49" s="254"/>
      <c r="E49" s="255"/>
      <c r="F49" s="256"/>
      <c r="G49" s="257"/>
      <c r="H49" s="258"/>
      <c r="I49" s="256"/>
      <c r="J49" s="389"/>
      <c r="K49" s="388"/>
      <c r="L49" s="256"/>
      <c r="M49" s="389"/>
      <c r="N49" s="388"/>
      <c r="O49" s="256"/>
      <c r="P49" s="389"/>
      <c r="Q49" s="388"/>
      <c r="R49" s="256"/>
      <c r="S49" s="389"/>
      <c r="T49" s="388"/>
      <c r="U49" s="256"/>
      <c r="V49" s="387"/>
      <c r="W49" s="386"/>
      <c r="X49" s="491"/>
      <c r="Y49" s="507"/>
      <c r="Z49" s="157"/>
      <c r="AA49" s="383"/>
    </row>
    <row r="50" spans="1:27" ht="10.5">
      <c r="A50" s="383"/>
      <c r="B50" s="390" t="s">
        <v>50</v>
      </c>
      <c r="C50" s="374"/>
      <c r="D50" s="254"/>
      <c r="E50" s="255"/>
      <c r="F50" s="256"/>
      <c r="G50" s="257"/>
      <c r="H50" s="258"/>
      <c r="I50" s="256"/>
      <c r="J50" s="389"/>
      <c r="K50" s="388"/>
      <c r="L50" s="256"/>
      <c r="M50" s="389"/>
      <c r="N50" s="388"/>
      <c r="O50" s="256"/>
      <c r="P50" s="389"/>
      <c r="Q50" s="388"/>
      <c r="R50" s="256"/>
      <c r="S50" s="389"/>
      <c r="T50" s="388"/>
      <c r="U50" s="256"/>
      <c r="V50" s="387"/>
      <c r="W50" s="386"/>
      <c r="X50" s="385"/>
      <c r="Y50" s="384"/>
      <c r="Z50" s="198"/>
      <c r="AA50" s="383"/>
    </row>
    <row r="51" spans="2:26" ht="11.25" thickBot="1">
      <c r="B51" s="382" t="s">
        <v>51</v>
      </c>
      <c r="C51" s="381"/>
      <c r="D51" s="274"/>
      <c r="E51" s="275"/>
      <c r="F51" s="276"/>
      <c r="G51" s="277"/>
      <c r="H51" s="278"/>
      <c r="I51" s="276"/>
      <c r="J51" s="380"/>
      <c r="K51" s="379"/>
      <c r="L51" s="276"/>
      <c r="M51" s="380"/>
      <c r="N51" s="379"/>
      <c r="O51" s="276"/>
      <c r="P51" s="380"/>
      <c r="Q51" s="379"/>
      <c r="R51" s="276"/>
      <c r="S51" s="380"/>
      <c r="T51" s="379"/>
      <c r="U51" s="276"/>
      <c r="V51" s="378"/>
      <c r="W51" s="377"/>
      <c r="X51" s="477">
        <f>+'[2]Einzug YE 2020'!AM51</f>
        <v>-12.51</v>
      </c>
      <c r="Y51" s="376">
        <f>+'[2]Einzug YE 2020'!AN51</f>
        <v>2.55</v>
      </c>
      <c r="Z51" s="283">
        <f>+'[2]Einzug YE 2020'!AP51</f>
      </c>
    </row>
    <row r="52" spans="3:25" ht="10.5">
      <c r="C52" s="371"/>
      <c r="G52" s="284"/>
      <c r="H52" s="284"/>
      <c r="I52" s="285"/>
      <c r="J52" s="371"/>
      <c r="K52" s="368"/>
      <c r="X52" s="374"/>
      <c r="Y52" s="373"/>
    </row>
    <row r="53" spans="3:25" ht="11.25" thickBot="1">
      <c r="C53" s="348"/>
      <c r="G53" s="287"/>
      <c r="H53" s="287"/>
      <c r="I53" s="288"/>
      <c r="J53" s="348"/>
      <c r="K53" s="375"/>
      <c r="X53" s="374"/>
      <c r="Y53" s="373"/>
    </row>
    <row r="54" spans="2:26" ht="10.5">
      <c r="B54" s="372" t="s">
        <v>52</v>
      </c>
      <c r="C54" s="371"/>
      <c r="D54" s="290"/>
      <c r="E54" s="291"/>
      <c r="F54" s="292"/>
      <c r="G54" s="293"/>
      <c r="H54" s="284"/>
      <c r="I54" s="292"/>
      <c r="J54" s="371"/>
      <c r="K54" s="368"/>
      <c r="L54" s="295"/>
      <c r="M54" s="369"/>
      <c r="N54" s="368"/>
      <c r="O54" s="295"/>
      <c r="P54" s="369"/>
      <c r="Q54" s="368"/>
      <c r="R54" s="295"/>
      <c r="S54" s="369"/>
      <c r="T54" s="368"/>
      <c r="U54" s="295"/>
      <c r="V54" s="369"/>
      <c r="W54" s="368"/>
      <c r="X54" s="367"/>
      <c r="Y54" s="366"/>
      <c r="Z54" s="297"/>
    </row>
    <row r="55" spans="2:26" ht="10.5">
      <c r="B55" s="478" t="s">
        <v>53</v>
      </c>
      <c r="C55" s="479"/>
      <c r="D55" s="363">
        <f>+'[2]Einzug YE 2020'!M55</f>
        <v>-2860</v>
      </c>
      <c r="E55" s="512">
        <f>+'[2]Einzug YE 2020'!N55</f>
        <v>3703</v>
      </c>
      <c r="F55" s="170">
        <f>+'[2]Einzug YE 2020'!P55</f>
      </c>
      <c r="G55" s="335">
        <f>+'[2]Einzug YE 2020'!Q55</f>
        <v>-504</v>
      </c>
      <c r="H55" s="301">
        <f>+'[2]Einzug YE 2020'!R55</f>
        <v>111</v>
      </c>
      <c r="I55" s="170">
        <f>+'[2]Einzug YE 2020'!T55</f>
      </c>
      <c r="J55" s="480">
        <f>+'[2]Einzug YE 2020'!U55</f>
        <v>950</v>
      </c>
      <c r="K55" s="358">
        <f>+'[2]Einzug YE 2020'!V55</f>
        <v>161</v>
      </c>
      <c r="L55" s="168">
        <f>+'[2]Einzug YE 2020'!X55</f>
        <v>4.900621118012422</v>
      </c>
      <c r="M55" s="481">
        <f>+'[2]Einzug YE 2020'!Y55</f>
        <v>-186</v>
      </c>
      <c r="N55" s="358">
        <f>+'[2]Einzug YE 2020'!Z55</f>
        <v>654</v>
      </c>
      <c r="O55" s="168">
        <f>+'[2]Einzug YE 2020'!AB55</f>
      </c>
      <c r="P55" s="482">
        <f>+'[2]Einzug YE 2020'!AC55</f>
        <v>-167</v>
      </c>
      <c r="Q55" s="358">
        <f>+'[2]Einzug YE 2020'!AD55</f>
        <v>247</v>
      </c>
      <c r="R55" s="168">
        <f>+'[2]Einzug YE 2020'!AF55</f>
      </c>
      <c r="S55" s="481">
        <f>+'[2]Einzug YE 2020'!AG55</f>
        <v>-190</v>
      </c>
      <c r="T55" s="358">
        <f>+'[2]Einzug YE 2020'!AH55</f>
        <v>-120</v>
      </c>
      <c r="U55" s="168">
        <f>+'[2]Einzug YE 2020'!AJ55</f>
        <v>-0.5833333333333334</v>
      </c>
      <c r="V55" s="362"/>
      <c r="W55" s="483"/>
      <c r="X55" s="360">
        <f>+'[2]Einzug YE 2020'!AM55</f>
        <v>-2890</v>
      </c>
      <c r="Y55" s="512">
        <f>+'[2]Einzug YE 2020'!AN55</f>
        <v>4718</v>
      </c>
      <c r="Z55" s="170">
        <f>+'[2]Einzug YE 2020'!AP55</f>
      </c>
    </row>
    <row r="56" spans="2:26" ht="10.5">
      <c r="B56" s="355" t="s">
        <v>54</v>
      </c>
      <c r="D56" s="306"/>
      <c r="E56" s="307"/>
      <c r="F56" s="308"/>
      <c r="G56" s="309"/>
      <c r="H56" s="310"/>
      <c r="I56" s="308"/>
      <c r="J56" s="354"/>
      <c r="K56" s="352"/>
      <c r="L56" s="313"/>
      <c r="M56" s="353"/>
      <c r="N56" s="352"/>
      <c r="O56" s="313"/>
      <c r="P56" s="353"/>
      <c r="Q56" s="352"/>
      <c r="R56" s="313"/>
      <c r="S56" s="353"/>
      <c r="T56" s="352"/>
      <c r="U56" s="313"/>
      <c r="V56" s="353"/>
      <c r="W56" s="352"/>
      <c r="X56" s="513">
        <f>+'[2]Einzug YE 2020'!AM56</f>
        <v>1387</v>
      </c>
      <c r="Y56" s="514">
        <f>+'[2]Einzug YE 2020'!AN56</f>
        <v>10256</v>
      </c>
      <c r="Z56" s="157">
        <f>+'[2]Einzug YE 2020'!AP56</f>
        <v>-0.8647620904836193</v>
      </c>
    </row>
    <row r="57" spans="2:26" ht="10.5">
      <c r="B57" s="355" t="s">
        <v>55</v>
      </c>
      <c r="D57" s="306"/>
      <c r="E57" s="307"/>
      <c r="F57" s="308"/>
      <c r="G57" s="309"/>
      <c r="H57" s="310"/>
      <c r="I57" s="308"/>
      <c r="J57" s="354"/>
      <c r="K57" s="352"/>
      <c r="L57" s="313"/>
      <c r="M57" s="353"/>
      <c r="N57" s="352"/>
      <c r="O57" s="313"/>
      <c r="P57" s="353"/>
      <c r="Q57" s="352"/>
      <c r="R57" s="313"/>
      <c r="S57" s="353"/>
      <c r="T57" s="352"/>
      <c r="U57" s="313"/>
      <c r="V57" s="353"/>
      <c r="W57" s="352"/>
      <c r="X57" s="513">
        <f>+'[2]Einzug YE 2020'!AM57</f>
        <v>39484</v>
      </c>
      <c r="Y57" s="514">
        <f>+'[2]Einzug YE 2020'!AN57</f>
        <v>42659</v>
      </c>
      <c r="Z57" s="157">
        <f>+'[2]Einzug YE 2020'!AP57</f>
        <v>-0.07442743617993858</v>
      </c>
    </row>
    <row r="58" spans="2:26" ht="10.5">
      <c r="B58" s="355" t="s">
        <v>56</v>
      </c>
      <c r="D58" s="306"/>
      <c r="E58" s="307"/>
      <c r="F58" s="308"/>
      <c r="G58" s="309"/>
      <c r="H58" s="310"/>
      <c r="I58" s="308"/>
      <c r="J58" s="354"/>
      <c r="K58" s="352"/>
      <c r="L58" s="313"/>
      <c r="M58" s="353"/>
      <c r="N58" s="352"/>
      <c r="O58" s="313"/>
      <c r="P58" s="353"/>
      <c r="Q58" s="352"/>
      <c r="R58" s="313"/>
      <c r="S58" s="353"/>
      <c r="T58" s="352"/>
      <c r="U58" s="313"/>
      <c r="V58" s="353"/>
      <c r="W58" s="352"/>
      <c r="X58" s="357">
        <f>+'[2]Einzug YE 2020'!AM58</f>
        <v>0.03512815317597001</v>
      </c>
      <c r="Y58" s="356">
        <f>+'[2]Einzug YE 2020'!AN58</f>
        <v>0.24041820014533863</v>
      </c>
      <c r="Z58" s="317">
        <f>+'[2]Einzug YE 2020'!AP58</f>
        <v>-20.529004696936862</v>
      </c>
    </row>
    <row r="59" spans="2:26" ht="10.5">
      <c r="B59" s="355" t="s">
        <v>57</v>
      </c>
      <c r="D59" s="306"/>
      <c r="E59" s="307"/>
      <c r="F59" s="308"/>
      <c r="G59" s="309"/>
      <c r="H59" s="310"/>
      <c r="I59" s="308"/>
      <c r="J59" s="354"/>
      <c r="K59" s="352"/>
      <c r="L59" s="313"/>
      <c r="M59" s="353"/>
      <c r="N59" s="352"/>
      <c r="O59" s="313"/>
      <c r="P59" s="353"/>
      <c r="Q59" s="352"/>
      <c r="R59" s="313"/>
      <c r="S59" s="353"/>
      <c r="T59" s="352"/>
      <c r="U59" s="313"/>
      <c r="V59" s="353"/>
      <c r="W59" s="352"/>
      <c r="X59" s="513">
        <f>+'[2]Einzug YE 2020'!AM59</f>
        <v>9922</v>
      </c>
      <c r="Y59" s="514">
        <f>+'[2]Einzug YE 2020'!AN59</f>
        <v>6662</v>
      </c>
      <c r="Z59" s="157">
        <f>+'[2]Einzug YE 2020'!AP59</f>
        <v>0.4893425397778445</v>
      </c>
    </row>
    <row r="60" spans="2:26" ht="11.25" thickBot="1">
      <c r="B60" s="349" t="s">
        <v>58</v>
      </c>
      <c r="C60" s="348"/>
      <c r="D60" s="318"/>
      <c r="E60" s="319"/>
      <c r="F60" s="320"/>
      <c r="G60" s="321"/>
      <c r="H60" s="322"/>
      <c r="I60" s="320"/>
      <c r="J60" s="347"/>
      <c r="K60" s="345"/>
      <c r="L60" s="325"/>
      <c r="M60" s="346"/>
      <c r="N60" s="345"/>
      <c r="O60" s="325"/>
      <c r="P60" s="346"/>
      <c r="Q60" s="345"/>
      <c r="R60" s="325"/>
      <c r="S60" s="346"/>
      <c r="T60" s="345"/>
      <c r="U60" s="325"/>
      <c r="V60" s="346"/>
      <c r="W60" s="345"/>
      <c r="X60" s="515">
        <f>+'[2]Einzug YE 2020'!AM60</f>
        <v>9531</v>
      </c>
      <c r="Y60" s="516">
        <f>+'[2]Einzug YE 2020'!AN60</f>
        <v>6659</v>
      </c>
      <c r="Z60" s="283">
        <f>+'[2]Einzug YE 2020'!AP60</f>
        <v>0.4312959903889473</v>
      </c>
    </row>
    <row r="62" ht="10.5">
      <c r="B62" s="341" t="s">
        <v>59</v>
      </c>
    </row>
    <row r="63" ht="10.5">
      <c r="B63" s="341" t="s">
        <v>60</v>
      </c>
    </row>
    <row r="64" ht="10.5">
      <c r="B64" s="341" t="s">
        <v>61</v>
      </c>
    </row>
  </sheetData>
  <sheetProtection/>
  <mergeCells count="10">
    <mergeCell ref="P4:R5"/>
    <mergeCell ref="S4:U5"/>
    <mergeCell ref="V4:W5"/>
    <mergeCell ref="X4:Z5"/>
    <mergeCell ref="B1:C2"/>
    <mergeCell ref="B4:C6"/>
    <mergeCell ref="D4:F5"/>
    <mergeCell ref="G4:I5"/>
    <mergeCell ref="J4:L5"/>
    <mergeCell ref="M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Lufthansa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GUENTHER, THOMAS (U443310)</dc:creator>
  <cp:keywords/>
  <dc:description/>
  <cp:lastModifiedBy>PARMAR, SHREYA</cp:lastModifiedBy>
  <dcterms:created xsi:type="dcterms:W3CDTF">2020-10-19T13:24:58Z</dcterms:created>
  <dcterms:modified xsi:type="dcterms:W3CDTF">2021-03-03T09:31:42Z</dcterms:modified>
  <cp:category/>
  <cp:version/>
  <cp:contentType/>
  <cp:contentStatus/>
</cp:coreProperties>
</file>