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4795" windowHeight="11655"/>
  </bookViews>
  <sheets>
    <sheet name="Q1 2014" sheetId="10" r:id="rId1"/>
    <sheet name="Einzug Q1 2014" sheetId="1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1">'Einzug Q1 2014'!$F$2:$AY$51</definedName>
    <definedName name="_xlnm.Print_Area" localSheetId="0">'Q1 2014'!$B$1:$AJ$57</definedName>
  </definedNames>
  <calcPr calcId="145621"/>
</workbook>
</file>

<file path=xl/calcChain.xml><?xml version="1.0" encoding="utf-8"?>
<calcChain xmlns="http://schemas.openxmlformats.org/spreadsheetml/2006/main">
  <c r="Y20" i="12" l="1"/>
  <c r="Y19" i="12"/>
  <c r="Y18" i="12"/>
  <c r="Y21" i="12"/>
  <c r="Q19" i="10"/>
  <c r="AV24" i="12"/>
  <c r="AU24" i="12"/>
  <c r="AG22" i="10"/>
  <c r="AS24" i="12"/>
  <c r="AR24" i="12"/>
  <c r="AE22" i="10"/>
  <c r="AO24" i="12"/>
  <c r="AN24" i="12"/>
  <c r="AB22" i="10"/>
  <c r="AK24" i="12"/>
  <c r="AJ24" i="12"/>
  <c r="Y22" i="10"/>
  <c r="AG24" i="12"/>
  <c r="W22" i="10"/>
  <c r="AF24" i="12"/>
  <c r="V22" i="10"/>
  <c r="AC24" i="12"/>
  <c r="AB24" i="12"/>
  <c r="AD24" i="12"/>
  <c r="AE24" i="12"/>
  <c r="U22" i="10"/>
  <c r="Y24" i="12"/>
  <c r="X24" i="12"/>
  <c r="P22" i="10"/>
  <c r="U24" i="12"/>
  <c r="T24" i="12"/>
  <c r="M22" i="10"/>
  <c r="AV23" i="12"/>
  <c r="AU23" i="12"/>
  <c r="AG21" i="10"/>
  <c r="AS23" i="12"/>
  <c r="AR23" i="12"/>
  <c r="AO23" i="12"/>
  <c r="AC21" i="10"/>
  <c r="AN23" i="12"/>
  <c r="AB21" i="10"/>
  <c r="AK23" i="12"/>
  <c r="AJ23" i="12"/>
  <c r="Y21" i="10"/>
  <c r="AG23" i="12"/>
  <c r="W21" i="10"/>
  <c r="AF23" i="12"/>
  <c r="AC23" i="12"/>
  <c r="AB23" i="12"/>
  <c r="AD23" i="12"/>
  <c r="AE23" i="12"/>
  <c r="U21" i="10"/>
  <c r="Y23" i="12"/>
  <c r="Z23" i="12"/>
  <c r="AA23" i="12"/>
  <c r="R21" i="10"/>
  <c r="X23" i="12"/>
  <c r="P21" i="10"/>
  <c r="U23" i="12"/>
  <c r="T23" i="12"/>
  <c r="M21" i="10"/>
  <c r="AV22" i="12"/>
  <c r="AH20" i="10"/>
  <c r="AU22" i="12"/>
  <c r="AG20" i="10"/>
  <c r="AS22" i="12"/>
  <c r="AR22" i="12"/>
  <c r="AO22" i="12"/>
  <c r="AC20" i="10"/>
  <c r="AN22" i="12"/>
  <c r="AK22" i="12"/>
  <c r="AJ22" i="12"/>
  <c r="AG22" i="12"/>
  <c r="W20" i="10"/>
  <c r="AF22" i="12"/>
  <c r="V20" i="10"/>
  <c r="AC22" i="12"/>
  <c r="AB22" i="12"/>
  <c r="S20" i="10"/>
  <c r="Y22" i="12"/>
  <c r="X22" i="12"/>
  <c r="P20" i="10"/>
  <c r="U22" i="12"/>
  <c r="T22" i="12"/>
  <c r="V22" i="12"/>
  <c r="W22" i="12"/>
  <c r="O20" i="10"/>
  <c r="AV17" i="12"/>
  <c r="AU17" i="12"/>
  <c r="AG15" i="10"/>
  <c r="AS17" i="12"/>
  <c r="AR17" i="12"/>
  <c r="AR25" i="12"/>
  <c r="AE23" i="10"/>
  <c r="AO17" i="12"/>
  <c r="AO25" i="12"/>
  <c r="AC23" i="10"/>
  <c r="AN17" i="12"/>
  <c r="AK17" i="12"/>
  <c r="AJ17" i="12"/>
  <c r="Y15" i="10"/>
  <c r="AG17" i="12"/>
  <c r="AF17" i="12"/>
  <c r="V15" i="10"/>
  <c r="AC17" i="12"/>
  <c r="AB17" i="12"/>
  <c r="AB25" i="12"/>
  <c r="S23" i="10"/>
  <c r="Y17" i="12"/>
  <c r="X17" i="12"/>
  <c r="X25" i="12"/>
  <c r="P23" i="10"/>
  <c r="U17" i="12"/>
  <c r="T17" i="12"/>
  <c r="T25" i="12"/>
  <c r="AV14" i="12"/>
  <c r="AH12" i="10"/>
  <c r="AU14" i="12"/>
  <c r="AG12" i="10"/>
  <c r="AS14" i="12"/>
  <c r="AR14" i="12"/>
  <c r="AO14" i="12"/>
  <c r="AC12" i="10"/>
  <c r="AN14" i="12"/>
  <c r="AK14" i="12"/>
  <c r="AJ14" i="12"/>
  <c r="AG14" i="12"/>
  <c r="W12" i="10"/>
  <c r="AF14" i="12"/>
  <c r="AC14" i="12"/>
  <c r="AB14" i="12"/>
  <c r="Y14" i="12"/>
  <c r="Q12" i="10"/>
  <c r="X14" i="12"/>
  <c r="U14" i="12"/>
  <c r="T14" i="12"/>
  <c r="AV11" i="12"/>
  <c r="AU11" i="12"/>
  <c r="AG9" i="10"/>
  <c r="AS11" i="12"/>
  <c r="AR11" i="12"/>
  <c r="AO11" i="12"/>
  <c r="AC9" i="10"/>
  <c r="AN11" i="12"/>
  <c r="AB9" i="10"/>
  <c r="AK11" i="12"/>
  <c r="AJ11" i="12"/>
  <c r="Y9" i="10"/>
  <c r="AG11" i="12"/>
  <c r="W9" i="10"/>
  <c r="AF11" i="12"/>
  <c r="AC11" i="12"/>
  <c r="AB11" i="12"/>
  <c r="Y11" i="12"/>
  <c r="X11" i="12"/>
  <c r="U11" i="12"/>
  <c r="T11" i="12"/>
  <c r="AV10" i="12"/>
  <c r="AH8" i="10"/>
  <c r="AU10" i="12"/>
  <c r="AS10" i="12"/>
  <c r="AR10" i="12"/>
  <c r="AO10" i="12"/>
  <c r="AC8" i="10"/>
  <c r="AN10" i="12"/>
  <c r="AB8" i="10"/>
  <c r="AK10" i="12"/>
  <c r="AJ10" i="12"/>
  <c r="AL10" i="12"/>
  <c r="AM10" i="12"/>
  <c r="AA8" i="10"/>
  <c r="AG10" i="12"/>
  <c r="W8" i="10"/>
  <c r="AF10" i="12"/>
  <c r="AC10" i="12"/>
  <c r="AB10" i="12"/>
  <c r="S8" i="10"/>
  <c r="Y10" i="12"/>
  <c r="Q8" i="10"/>
  <c r="X10" i="12"/>
  <c r="U10" i="12"/>
  <c r="T10" i="12"/>
  <c r="M8" i="10"/>
  <c r="AV9" i="12"/>
  <c r="AH7" i="10"/>
  <c r="AU9" i="12"/>
  <c r="AS9" i="12"/>
  <c r="AR9" i="12"/>
  <c r="AE7" i="10"/>
  <c r="AO9" i="12"/>
  <c r="AC7" i="10"/>
  <c r="AN9" i="12"/>
  <c r="AB7" i="10"/>
  <c r="AK9" i="12"/>
  <c r="AJ9" i="12"/>
  <c r="AG9" i="12"/>
  <c r="AG12" i="12"/>
  <c r="AG15" i="12"/>
  <c r="W13" i="10"/>
  <c r="AF9" i="12"/>
  <c r="AC9" i="12"/>
  <c r="AB9" i="12"/>
  <c r="Y9" i="12"/>
  <c r="X9" i="12"/>
  <c r="U9" i="12"/>
  <c r="T9" i="12"/>
  <c r="T12" i="12"/>
  <c r="AV54" i="12"/>
  <c r="AH52" i="10"/>
  <c r="AU54" i="12"/>
  <c r="AV53" i="12"/>
  <c r="AU53" i="12"/>
  <c r="AG51" i="10"/>
  <c r="AV29" i="12"/>
  <c r="AH27" i="10"/>
  <c r="AU29" i="12"/>
  <c r="AV20" i="12"/>
  <c r="AU20" i="12"/>
  <c r="AG18" i="10"/>
  <c r="AV19" i="12"/>
  <c r="AW19" i="12"/>
  <c r="AX19" i="12"/>
  <c r="AI17" i="10"/>
  <c r="AU19" i="12"/>
  <c r="AV18" i="12"/>
  <c r="AU18" i="12"/>
  <c r="AU21" i="12"/>
  <c r="AN54" i="12"/>
  <c r="AB52" i="10"/>
  <c r="AN53" i="12"/>
  <c r="AJ54" i="12"/>
  <c r="Y52" i="10"/>
  <c r="AJ53" i="12"/>
  <c r="Y51" i="10"/>
  <c r="AF54" i="12"/>
  <c r="V52" i="10"/>
  <c r="AF53" i="12"/>
  <c r="AB54" i="12"/>
  <c r="AD54" i="12"/>
  <c r="AB53" i="12"/>
  <c r="X54" i="12"/>
  <c r="P52" i="10"/>
  <c r="X53" i="12"/>
  <c r="T54" i="12"/>
  <c r="T53" i="12"/>
  <c r="V53" i="12"/>
  <c r="W53" i="12"/>
  <c r="X20" i="12"/>
  <c r="Z20" i="12"/>
  <c r="AA20" i="12"/>
  <c r="R18" i="10"/>
  <c r="X19" i="12"/>
  <c r="P17" i="10"/>
  <c r="X18" i="12"/>
  <c r="AV59" i="12"/>
  <c r="AU59" i="12"/>
  <c r="AV58" i="12"/>
  <c r="AW58" i="12"/>
  <c r="AX58" i="12"/>
  <c r="AI56" i="10"/>
  <c r="AU58" i="12"/>
  <c r="AV56" i="12"/>
  <c r="AH54" i="10"/>
  <c r="AU56" i="12"/>
  <c r="AW56" i="12"/>
  <c r="AX56" i="12"/>
  <c r="AI54" i="10"/>
  <c r="AV55" i="12"/>
  <c r="AH53" i="10"/>
  <c r="AU55" i="12"/>
  <c r="AV49" i="12"/>
  <c r="AH47" i="10"/>
  <c r="AU49" i="12"/>
  <c r="AG47" i="10"/>
  <c r="AV45" i="12"/>
  <c r="AU45" i="12"/>
  <c r="AV44" i="12"/>
  <c r="AH42" i="10"/>
  <c r="AU44" i="12"/>
  <c r="AG42" i="10"/>
  <c r="AV43" i="12"/>
  <c r="AH41" i="10"/>
  <c r="AU43" i="12"/>
  <c r="AV38" i="12"/>
  <c r="AU38" i="12"/>
  <c r="AV37" i="12"/>
  <c r="AH35" i="10"/>
  <c r="AU37" i="12"/>
  <c r="AV36" i="12"/>
  <c r="AU36" i="12"/>
  <c r="AW36" i="12"/>
  <c r="AX36" i="12"/>
  <c r="AI34" i="10"/>
  <c r="AV35" i="12"/>
  <c r="AW35" i="12"/>
  <c r="AX35" i="12"/>
  <c r="AI33" i="10"/>
  <c r="AU35" i="12"/>
  <c r="AV34" i="12"/>
  <c r="AH32" i="10"/>
  <c r="AU34" i="12"/>
  <c r="AG32" i="10"/>
  <c r="AV32" i="12"/>
  <c r="AH30" i="10"/>
  <c r="AU32" i="12"/>
  <c r="AV31" i="12"/>
  <c r="AH29" i="10"/>
  <c r="AU31" i="12"/>
  <c r="AG29" i="10"/>
  <c r="AV57" i="12"/>
  <c r="AH55" i="10"/>
  <c r="AU57" i="12"/>
  <c r="AX30" i="12"/>
  <c r="AI28" i="10"/>
  <c r="AV30" i="12"/>
  <c r="AH28" i="10"/>
  <c r="AU30" i="12"/>
  <c r="AG28" i="10"/>
  <c r="Q27" i="12"/>
  <c r="P27" i="12"/>
  <c r="R27" i="12"/>
  <c r="S27" i="12"/>
  <c r="L25" i="10"/>
  <c r="M27" i="12"/>
  <c r="L27" i="12"/>
  <c r="N27" i="12"/>
  <c r="O27" i="12"/>
  <c r="I25" i="10"/>
  <c r="I27" i="12"/>
  <c r="H27" i="12"/>
  <c r="D25" i="10"/>
  <c r="Q24" i="12"/>
  <c r="P24" i="12"/>
  <c r="J22" i="10"/>
  <c r="M24" i="12"/>
  <c r="L24" i="12"/>
  <c r="G22" i="10"/>
  <c r="I24" i="12"/>
  <c r="E22" i="10"/>
  <c r="H24" i="12"/>
  <c r="Q23" i="12"/>
  <c r="P23" i="12"/>
  <c r="M23" i="12"/>
  <c r="H21" i="10"/>
  <c r="L23" i="12"/>
  <c r="G21" i="10"/>
  <c r="I23" i="12"/>
  <c r="H23" i="12"/>
  <c r="J23" i="12"/>
  <c r="K23" i="12"/>
  <c r="F21" i="10"/>
  <c r="Q22" i="12"/>
  <c r="K20" i="10"/>
  <c r="P22" i="12"/>
  <c r="J20" i="10"/>
  <c r="M22" i="12"/>
  <c r="L22" i="12"/>
  <c r="I22" i="12"/>
  <c r="H22" i="12"/>
  <c r="U21" i="12"/>
  <c r="T21" i="12"/>
  <c r="V21" i="12"/>
  <c r="W21" i="12"/>
  <c r="O19" i="10"/>
  <c r="Q21" i="12"/>
  <c r="K19" i="10"/>
  <c r="P21" i="12"/>
  <c r="J19" i="10"/>
  <c r="M21" i="12"/>
  <c r="L21" i="12"/>
  <c r="N21" i="12"/>
  <c r="O21" i="12"/>
  <c r="I19" i="10"/>
  <c r="I21" i="12"/>
  <c r="H21" i="12"/>
  <c r="D19" i="10"/>
  <c r="U20" i="12"/>
  <c r="T20" i="12"/>
  <c r="V20" i="12"/>
  <c r="W20" i="12"/>
  <c r="O18" i="10"/>
  <c r="Q20" i="12"/>
  <c r="P20" i="12"/>
  <c r="J18" i="10"/>
  <c r="M20" i="12"/>
  <c r="L20" i="12"/>
  <c r="G18" i="10"/>
  <c r="I20" i="12"/>
  <c r="E18" i="10"/>
  <c r="H20" i="12"/>
  <c r="D18" i="10"/>
  <c r="U19" i="12"/>
  <c r="T19" i="12"/>
  <c r="V19" i="12"/>
  <c r="W19" i="12"/>
  <c r="O17" i="10"/>
  <c r="Q19" i="12"/>
  <c r="K17" i="10"/>
  <c r="P19" i="12"/>
  <c r="M19" i="12"/>
  <c r="L19" i="12"/>
  <c r="G17" i="10"/>
  <c r="I19" i="12"/>
  <c r="H19" i="12"/>
  <c r="D17" i="10"/>
  <c r="U18" i="12"/>
  <c r="T18" i="12"/>
  <c r="M16" i="10"/>
  <c r="Q18" i="12"/>
  <c r="P18" i="12"/>
  <c r="J16" i="10"/>
  <c r="M18" i="12"/>
  <c r="L18" i="12"/>
  <c r="G16" i="10"/>
  <c r="I18" i="12"/>
  <c r="E16" i="10"/>
  <c r="H18" i="12"/>
  <c r="D16" i="10"/>
  <c r="Q17" i="12"/>
  <c r="P17" i="12"/>
  <c r="R17" i="12"/>
  <c r="S17" i="12"/>
  <c r="L15" i="10"/>
  <c r="M17" i="12"/>
  <c r="L17" i="12"/>
  <c r="G15" i="10"/>
  <c r="I17" i="12"/>
  <c r="H17" i="12"/>
  <c r="D15" i="10"/>
  <c r="Q14" i="12"/>
  <c r="P14" i="12"/>
  <c r="M14" i="12"/>
  <c r="L14" i="12"/>
  <c r="N14" i="12"/>
  <c r="O14" i="12"/>
  <c r="I12" i="10"/>
  <c r="I14" i="12"/>
  <c r="E12" i="10"/>
  <c r="H14" i="12"/>
  <c r="D12" i="10"/>
  <c r="Q12" i="12"/>
  <c r="P12" i="12"/>
  <c r="J10" i="10"/>
  <c r="M12" i="12"/>
  <c r="L12" i="12"/>
  <c r="I12" i="12"/>
  <c r="H12" i="12"/>
  <c r="J12" i="12"/>
  <c r="K12" i="12"/>
  <c r="F10" i="10"/>
  <c r="Q10" i="12"/>
  <c r="K8" i="10"/>
  <c r="P10" i="12"/>
  <c r="R10" i="12"/>
  <c r="S10" i="12"/>
  <c r="L8" i="10"/>
  <c r="M10" i="12"/>
  <c r="L10" i="12"/>
  <c r="N10" i="12"/>
  <c r="O10" i="12"/>
  <c r="I8" i="10"/>
  <c r="I10" i="12"/>
  <c r="H10" i="12"/>
  <c r="D8" i="10"/>
  <c r="P54" i="12"/>
  <c r="P53" i="12"/>
  <c r="L54" i="12"/>
  <c r="L53" i="12"/>
  <c r="G51" i="10"/>
  <c r="H54" i="12"/>
  <c r="D52" i="10"/>
  <c r="H53" i="12"/>
  <c r="J53" i="12"/>
  <c r="K53" i="12"/>
  <c r="F51" i="10"/>
  <c r="AF22" i="10"/>
  <c r="Z22" i="10"/>
  <c r="T22" i="10"/>
  <c r="S22" i="10"/>
  <c r="N22" i="10"/>
  <c r="AF21" i="10"/>
  <c r="AE21" i="10"/>
  <c r="Z21" i="10"/>
  <c r="T21" i="10"/>
  <c r="S21" i="10"/>
  <c r="AF20" i="10"/>
  <c r="AE20" i="10"/>
  <c r="Z20" i="10"/>
  <c r="T20" i="10"/>
  <c r="N20" i="10"/>
  <c r="M20" i="10"/>
  <c r="AF15" i="10"/>
  <c r="T15" i="10"/>
  <c r="S15" i="10"/>
  <c r="N15" i="10"/>
  <c r="AF12" i="10"/>
  <c r="AE12" i="10"/>
  <c r="Z12" i="10"/>
  <c r="T12" i="10"/>
  <c r="N12" i="10"/>
  <c r="AF9" i="10"/>
  <c r="AE9" i="10"/>
  <c r="Z9" i="10"/>
  <c r="T9" i="10"/>
  <c r="Q9" i="10"/>
  <c r="N9" i="10"/>
  <c r="AF8" i="10"/>
  <c r="AE8" i="10"/>
  <c r="Z8" i="10"/>
  <c r="T8" i="10"/>
  <c r="N8" i="10"/>
  <c r="AF7" i="10"/>
  <c r="Z7" i="10"/>
  <c r="AJ12" i="12"/>
  <c r="AJ15" i="12"/>
  <c r="W10" i="10"/>
  <c r="T7" i="10"/>
  <c r="N7" i="10"/>
  <c r="M7" i="10"/>
  <c r="AH51" i="10"/>
  <c r="AG17" i="10"/>
  <c r="AG16" i="10"/>
  <c r="AW59" i="12"/>
  <c r="AX59" i="12"/>
  <c r="AI57" i="10"/>
  <c r="AH56" i="10"/>
  <c r="AG56" i="10"/>
  <c r="AG53" i="10"/>
  <c r="AH43" i="10"/>
  <c r="AG43" i="10"/>
  <c r="AW44" i="12"/>
  <c r="AX44" i="12"/>
  <c r="AI42" i="10"/>
  <c r="AH36" i="10"/>
  <c r="AG36" i="10"/>
  <c r="AG35" i="10"/>
  <c r="AH33" i="10"/>
  <c r="AU39" i="12"/>
  <c r="AG37" i="10"/>
  <c r="AG30" i="10"/>
  <c r="AW31" i="12"/>
  <c r="AX31" i="12"/>
  <c r="AI29" i="10"/>
  <c r="AG55" i="10"/>
  <c r="J25" i="10"/>
  <c r="E25" i="10"/>
  <c r="J21" i="10"/>
  <c r="E21" i="10"/>
  <c r="D21" i="10"/>
  <c r="N19" i="10"/>
  <c r="M19" i="10"/>
  <c r="R21" i="12"/>
  <c r="S21" i="12"/>
  <c r="L19" i="10"/>
  <c r="N17" i="10"/>
  <c r="M17" i="10"/>
  <c r="H17" i="10"/>
  <c r="K15" i="10"/>
  <c r="J15" i="10"/>
  <c r="H12" i="10"/>
  <c r="G12" i="10"/>
  <c r="E10" i="10"/>
  <c r="H8" i="10"/>
  <c r="AG54" i="10"/>
  <c r="AG41" i="10"/>
  <c r="AH9" i="10"/>
  <c r="AN12" i="12"/>
  <c r="V51" i="10"/>
  <c r="S52" i="10"/>
  <c r="M51" i="10"/>
  <c r="AL54" i="12"/>
  <c r="AM54" i="12"/>
  <c r="AA52" i="10"/>
  <c r="AE54" i="12"/>
  <c r="U52" i="10"/>
  <c r="N52" i="10"/>
  <c r="N51" i="10"/>
  <c r="P18" i="10"/>
  <c r="BE56" i="12"/>
  <c r="BD56" i="12"/>
  <c r="BE55" i="12"/>
  <c r="BD55" i="12"/>
  <c r="BF55" i="12"/>
  <c r="BG55" i="12"/>
  <c r="BE54" i="12"/>
  <c r="BD54" i="12"/>
  <c r="BE53" i="12"/>
  <c r="BD53" i="12"/>
  <c r="BE52" i="12"/>
  <c r="BD52" i="12"/>
  <c r="BE51" i="12"/>
  <c r="BD51" i="12"/>
  <c r="BF51" i="12"/>
  <c r="BG51" i="12"/>
  <c r="BE50" i="12"/>
  <c r="BD50" i="12"/>
  <c r="BE48" i="12"/>
  <c r="BD48" i="12"/>
  <c r="BF48" i="12"/>
  <c r="BG48" i="12"/>
  <c r="BE47" i="12"/>
  <c r="BD47" i="12"/>
  <c r="BE46" i="12"/>
  <c r="BD46" i="12"/>
  <c r="BF46" i="12"/>
  <c r="BG46" i="12"/>
  <c r="BE45" i="12"/>
  <c r="BD45" i="12"/>
  <c r="BE44" i="12"/>
  <c r="BF44" i="12"/>
  <c r="BG44" i="12"/>
  <c r="BD44" i="12"/>
  <c r="BE43" i="12"/>
  <c r="BD43" i="12"/>
  <c r="BE42" i="12"/>
  <c r="BD42" i="12"/>
  <c r="BF42" i="12"/>
  <c r="BE40" i="12"/>
  <c r="BD40" i="12"/>
  <c r="BE39" i="12"/>
  <c r="BD39" i="12"/>
  <c r="BE38" i="12"/>
  <c r="BD38" i="12"/>
  <c r="BE37" i="12"/>
  <c r="BD37" i="12"/>
  <c r="BF37" i="12"/>
  <c r="BG37" i="12"/>
  <c r="BE35" i="12"/>
  <c r="BD35" i="12"/>
  <c r="BE34" i="12"/>
  <c r="BD34" i="12"/>
  <c r="BF34" i="12"/>
  <c r="BG34" i="12"/>
  <c r="BE33" i="12"/>
  <c r="BD33" i="12"/>
  <c r="BE32" i="12"/>
  <c r="BD32" i="12"/>
  <c r="BF32" i="12"/>
  <c r="BG32" i="12"/>
  <c r="BE30" i="12"/>
  <c r="BD30" i="12"/>
  <c r="BE29" i="12"/>
  <c r="BD29" i="12"/>
  <c r="BF29" i="12"/>
  <c r="BG29" i="12"/>
  <c r="BE28" i="12"/>
  <c r="BD28" i="12"/>
  <c r="BE27" i="12"/>
  <c r="BD27" i="12"/>
  <c r="BF27" i="12"/>
  <c r="BG27" i="12"/>
  <c r="BE26" i="12"/>
  <c r="BD26" i="12"/>
  <c r="BE25" i="12"/>
  <c r="BD25" i="12"/>
  <c r="BE24" i="12"/>
  <c r="BD24" i="12"/>
  <c r="BE23" i="12"/>
  <c r="BF23" i="12"/>
  <c r="BG23" i="12"/>
  <c r="BD23" i="12"/>
  <c r="BE21" i="12"/>
  <c r="BD21" i="12"/>
  <c r="BE20" i="12"/>
  <c r="BD20" i="12"/>
  <c r="BE19" i="12"/>
  <c r="BD19" i="12"/>
  <c r="BE18" i="12"/>
  <c r="BD18" i="12"/>
  <c r="BF18" i="12"/>
  <c r="BG18" i="12"/>
  <c r="BE17" i="12"/>
  <c r="BD17" i="12"/>
  <c r="BE16" i="12"/>
  <c r="BD16" i="12"/>
  <c r="BF16" i="12"/>
  <c r="BG16" i="12"/>
  <c r="BE15" i="12"/>
  <c r="BD15" i="12"/>
  <c r="BE14" i="12"/>
  <c r="BD14" i="12"/>
  <c r="BE13" i="12"/>
  <c r="BD13" i="12"/>
  <c r="BE12" i="12"/>
  <c r="BD12" i="12"/>
  <c r="BF12" i="12"/>
  <c r="BG12" i="12"/>
  <c r="BE11" i="12"/>
  <c r="BD11" i="12"/>
  <c r="BE10" i="12"/>
  <c r="BD10" i="12"/>
  <c r="BF10" i="12"/>
  <c r="BG10" i="12"/>
  <c r="BE9" i="12"/>
  <c r="BD9" i="12"/>
  <c r="R22" i="12"/>
  <c r="S22" i="12"/>
  <c r="L20" i="10"/>
  <c r="N18" i="10"/>
  <c r="N16" i="10"/>
  <c r="Q18" i="10"/>
  <c r="Q17" i="10"/>
  <c r="Q16" i="10"/>
  <c r="BF56" i="12"/>
  <c r="BG56" i="12"/>
  <c r="BF40" i="12"/>
  <c r="BG40" i="12"/>
  <c r="BF35" i="12"/>
  <c r="BG35" i="12"/>
  <c r="BF20" i="12"/>
  <c r="BG20" i="12"/>
  <c r="BF14" i="12"/>
  <c r="BG14" i="12"/>
  <c r="AD10" i="10"/>
  <c r="AI9" i="10"/>
  <c r="AD9" i="10"/>
  <c r="AD7" i="10"/>
  <c r="AD8" i="10"/>
  <c r="AG57" i="10"/>
  <c r="D22" i="10"/>
  <c r="H20" i="10"/>
  <c r="D20" i="10"/>
  <c r="H18" i="10"/>
  <c r="J17" i="10"/>
  <c r="J12" i="10"/>
  <c r="J8" i="10"/>
  <c r="AC52" i="10"/>
  <c r="Z52" i="10"/>
  <c r="K52" i="10"/>
  <c r="J52" i="10"/>
  <c r="G52" i="10"/>
  <c r="E52" i="10"/>
  <c r="AC51" i="10"/>
  <c r="W51" i="10"/>
  <c r="Q51" i="10"/>
  <c r="P51" i="10"/>
  <c r="K51" i="10"/>
  <c r="J51" i="10"/>
  <c r="H51" i="10"/>
  <c r="E51" i="10"/>
  <c r="BF19" i="12"/>
  <c r="BG19" i="12"/>
  <c r="Q52" i="10"/>
  <c r="BF52" i="12"/>
  <c r="BF53" i="12"/>
  <c r="BG53" i="12"/>
  <c r="BF28" i="12"/>
  <c r="BG28" i="12"/>
  <c r="BF45" i="12"/>
  <c r="BG45" i="12"/>
  <c r="BF47" i="12"/>
  <c r="BG47" i="12"/>
  <c r="AF25" i="12"/>
  <c r="V23" i="10"/>
  <c r="BF25" i="12"/>
  <c r="BG25" i="12"/>
  <c r="BF39" i="12"/>
  <c r="BG39" i="12"/>
  <c r="E15" i="10"/>
  <c r="R54" i="12"/>
  <c r="S54" i="12"/>
  <c r="L52" i="10"/>
  <c r="H22" i="10"/>
  <c r="J54" i="12"/>
  <c r="K54" i="12"/>
  <c r="F52" i="10"/>
  <c r="T52" i="10"/>
  <c r="W52" i="10"/>
  <c r="AH53" i="12"/>
  <c r="AI53" i="12"/>
  <c r="X51" i="10"/>
  <c r="BF24" i="12"/>
  <c r="BG24" i="12"/>
  <c r="BF9" i="12"/>
  <c r="BG9" i="12"/>
  <c r="BF11" i="12"/>
  <c r="BG11" i="12"/>
  <c r="BF13" i="12"/>
  <c r="BG13" i="12"/>
  <c r="BF15" i="12"/>
  <c r="BG15" i="12"/>
  <c r="BF26" i="12"/>
  <c r="BG26" i="12"/>
  <c r="BF30" i="12"/>
  <c r="BG30" i="12"/>
  <c r="BF33" i="12"/>
  <c r="BG33" i="12"/>
  <c r="BF38" i="12"/>
  <c r="BG38" i="12"/>
  <c r="H52" i="10"/>
  <c r="N54" i="12"/>
  <c r="O54" i="12"/>
  <c r="I52" i="10"/>
  <c r="Z53" i="12"/>
  <c r="AA53" i="12"/>
  <c r="R51" i="10"/>
  <c r="K21" i="10"/>
  <c r="N53" i="12"/>
  <c r="O53" i="12"/>
  <c r="I51" i="10"/>
  <c r="R53" i="12"/>
  <c r="S53" i="12"/>
  <c r="L51" i="10"/>
  <c r="G25" i="10"/>
  <c r="BF43" i="12"/>
  <c r="BG43" i="12"/>
  <c r="BF50" i="12"/>
  <c r="BG50" i="12"/>
  <c r="BF54" i="12"/>
  <c r="BG54" i="12"/>
  <c r="BF17" i="12"/>
  <c r="BG17" i="12"/>
  <c r="BF21" i="12"/>
  <c r="BG21" i="12"/>
  <c r="N21" i="10"/>
  <c r="AB51" i="10"/>
  <c r="AP53" i="12"/>
  <c r="AQ53" i="12"/>
  <c r="AD51" i="10"/>
  <c r="O51" i="10"/>
  <c r="Z51" i="10"/>
  <c r="T51" i="10"/>
  <c r="AH17" i="10"/>
  <c r="N18" i="12"/>
  <c r="O18" i="12"/>
  <c r="I16" i="10"/>
  <c r="R23" i="12"/>
  <c r="S23" i="12"/>
  <c r="L21" i="10"/>
  <c r="K10" i="10"/>
  <c r="N20" i="12"/>
  <c r="O20" i="12"/>
  <c r="I18" i="10"/>
  <c r="N24" i="12"/>
  <c r="O24" i="12"/>
  <c r="I22" i="10"/>
  <c r="AL23" i="12"/>
  <c r="AM23" i="12"/>
  <c r="AA21" i="10"/>
  <c r="P15" i="10"/>
  <c r="AD17" i="12"/>
  <c r="AE17" i="12"/>
  <c r="U15" i="10"/>
  <c r="V9" i="12"/>
  <c r="W9" i="12"/>
  <c r="O7" i="10"/>
  <c r="U25" i="12"/>
  <c r="U12" i="12"/>
  <c r="N10" i="10"/>
  <c r="U15" i="12"/>
  <c r="N13" i="10"/>
  <c r="AS12" i="12"/>
  <c r="AF10" i="10"/>
  <c r="AK12" i="12"/>
  <c r="Z10" i="10"/>
  <c r="AK15" i="12"/>
  <c r="AK27" i="12"/>
  <c r="Z25" i="10"/>
  <c r="AC12" i="12"/>
  <c r="T10" i="10"/>
  <c r="AC15" i="12"/>
  <c r="T13" i="10"/>
  <c r="AH34" i="10"/>
  <c r="AW38" i="12"/>
  <c r="AX38" i="12"/>
  <c r="AI36" i="10"/>
  <c r="AH57" i="10"/>
  <c r="AS25" i="12"/>
  <c r="AF23" i="10"/>
  <c r="AK25" i="12"/>
  <c r="Z15" i="10"/>
  <c r="AG19" i="10"/>
  <c r="Z13" i="10"/>
  <c r="AW45" i="12"/>
  <c r="AX45" i="12"/>
  <c r="AI43" i="10"/>
  <c r="AC25" i="12"/>
  <c r="AD25" i="12"/>
  <c r="AE25" i="12"/>
  <c r="U23" i="10"/>
  <c r="T23" i="10"/>
  <c r="AW53" i="12"/>
  <c r="AX53" i="12"/>
  <c r="AI51" i="10"/>
  <c r="V10" i="12"/>
  <c r="W10" i="12"/>
  <c r="O8" i="10"/>
  <c r="V14" i="12"/>
  <c r="W14" i="12"/>
  <c r="O12" i="10"/>
  <c r="AD14" i="12"/>
  <c r="AE14" i="12"/>
  <c r="U12" i="10"/>
  <c r="AL14" i="12"/>
  <c r="AM14" i="12"/>
  <c r="AA12" i="10"/>
  <c r="AD22" i="12"/>
  <c r="AE22" i="12"/>
  <c r="U20" i="10"/>
  <c r="AL24" i="12"/>
  <c r="AM24" i="12"/>
  <c r="AA22" i="10"/>
  <c r="AL12" i="12"/>
  <c r="AM12" i="12"/>
  <c r="AA10" i="10"/>
  <c r="AB12" i="12"/>
  <c r="AB15" i="12"/>
  <c r="AB27" i="12"/>
  <c r="AD9" i="12"/>
  <c r="AE9" i="12"/>
  <c r="U7" i="10"/>
  <c r="S7" i="10"/>
  <c r="AD11" i="12"/>
  <c r="AE11" i="12"/>
  <c r="U9" i="10"/>
  <c r="S9" i="10"/>
  <c r="AE15" i="10"/>
  <c r="Y20" i="10"/>
  <c r="AL22" i="12"/>
  <c r="AM22" i="12"/>
  <c r="AA20" i="10"/>
  <c r="V17" i="12"/>
  <c r="W17" i="12"/>
  <c r="O15" i="10"/>
  <c r="M15" i="10"/>
  <c r="Z23" i="10"/>
  <c r="Y12" i="10"/>
  <c r="AH18" i="10"/>
  <c r="M12" i="10"/>
  <c r="AW18" i="12"/>
  <c r="AX18" i="12"/>
  <c r="AI16" i="10"/>
  <c r="AJ25" i="12"/>
  <c r="S12" i="10"/>
  <c r="AL9" i="12"/>
  <c r="AM9" i="12"/>
  <c r="AA7" i="10"/>
  <c r="Y7" i="10"/>
  <c r="V11" i="12"/>
  <c r="W11" i="12"/>
  <c r="O9" i="10"/>
  <c r="M9" i="10"/>
  <c r="Y8" i="10"/>
  <c r="AW32" i="12"/>
  <c r="AX32" i="12"/>
  <c r="AI30" i="10"/>
  <c r="AG33" i="10"/>
  <c r="AW55" i="12"/>
  <c r="AX55" i="12"/>
  <c r="AI53" i="10"/>
  <c r="K25" i="10"/>
  <c r="H25" i="10"/>
  <c r="H16" i="10"/>
  <c r="H19" i="10"/>
  <c r="K22" i="10"/>
  <c r="M15" i="12"/>
  <c r="H13" i="10"/>
  <c r="AD12" i="12"/>
  <c r="AE12" i="12"/>
  <c r="U10" i="10"/>
  <c r="S25" i="10"/>
  <c r="Y13" i="10"/>
  <c r="AL15" i="12"/>
  <c r="AM15" i="12"/>
  <c r="AA13" i="10"/>
  <c r="AC27" i="12"/>
  <c r="T25" i="10"/>
  <c r="Q21" i="10"/>
  <c r="Z54" i="12"/>
  <c r="AA54" i="12"/>
  <c r="R52" i="10"/>
  <c r="S10" i="10"/>
  <c r="U27" i="12"/>
  <c r="N25" i="10"/>
  <c r="V23" i="12"/>
  <c r="W23" i="12"/>
  <c r="O21" i="10"/>
  <c r="AD10" i="12"/>
  <c r="AE10" i="12"/>
  <c r="U8" i="10"/>
  <c r="Y10" i="10"/>
  <c r="AW49" i="12"/>
  <c r="AX49" i="12"/>
  <c r="AI47" i="10"/>
  <c r="AL17" i="12"/>
  <c r="AM17" i="12"/>
  <c r="AA15" i="10"/>
  <c r="AP54" i="12"/>
  <c r="AQ54" i="12"/>
  <c r="AD52" i="10"/>
  <c r="AG34" i="10"/>
  <c r="AW34" i="12"/>
  <c r="AX34" i="12"/>
  <c r="AI32" i="10"/>
  <c r="AR12" i="12"/>
  <c r="AP14" i="12"/>
  <c r="AQ14" i="12"/>
  <c r="AD12" i="10"/>
  <c r="AP22" i="12"/>
  <c r="AQ22" i="12"/>
  <c r="AD20" i="10"/>
  <c r="AU41" i="12"/>
  <c r="V24" i="12"/>
  <c r="W24" i="12"/>
  <c r="O22" i="10"/>
  <c r="AL11" i="12"/>
  <c r="AM11" i="12"/>
  <c r="AA9" i="10"/>
  <c r="AH54" i="12"/>
  <c r="AI54" i="12"/>
  <c r="X52" i="10"/>
  <c r="AL53" i="12"/>
  <c r="AM53" i="12"/>
  <c r="AA51" i="10"/>
  <c r="AW20" i="12"/>
  <c r="AX20" i="12"/>
  <c r="AI18" i="10"/>
  <c r="L15" i="12"/>
  <c r="N15" i="12"/>
  <c r="O15" i="12"/>
  <c r="I13" i="10"/>
  <c r="P15" i="12"/>
  <c r="J13" i="10"/>
  <c r="G8" i="10"/>
  <c r="Q15" i="12"/>
  <c r="G10" i="10"/>
  <c r="J10" i="12"/>
  <c r="K10" i="12"/>
  <c r="F8" i="10"/>
  <c r="N12" i="12"/>
  <c r="O12" i="12"/>
  <c r="I10" i="10"/>
  <c r="N17" i="12"/>
  <c r="O17" i="12"/>
  <c r="I15" i="10"/>
  <c r="R18" i="12"/>
  <c r="S18" i="12"/>
  <c r="L16" i="10"/>
  <c r="J19" i="12"/>
  <c r="K19" i="12"/>
  <c r="F17" i="10"/>
  <c r="R20" i="12"/>
  <c r="S20" i="12"/>
  <c r="L18" i="10"/>
  <c r="J21" i="12"/>
  <c r="K21" i="12"/>
  <c r="F19" i="10"/>
  <c r="J22" i="12"/>
  <c r="K22" i="12"/>
  <c r="F20" i="10"/>
  <c r="R24" i="12"/>
  <c r="S24" i="12"/>
  <c r="L22" i="10"/>
  <c r="I15" i="12"/>
  <c r="E13" i="10"/>
  <c r="K16" i="10"/>
  <c r="E19" i="10"/>
  <c r="L25" i="12"/>
  <c r="G23" i="10"/>
  <c r="J17" i="12"/>
  <c r="K17" i="12"/>
  <c r="F15" i="10"/>
  <c r="N22" i="12"/>
  <c r="O22" i="12"/>
  <c r="I20" i="10"/>
  <c r="P25" i="12"/>
  <c r="J23" i="10"/>
  <c r="D51" i="10"/>
  <c r="K18" i="10"/>
  <c r="G19" i="10"/>
  <c r="G20" i="10"/>
  <c r="J27" i="12"/>
  <c r="K27" i="12"/>
  <c r="F25" i="10"/>
  <c r="AW54" i="12"/>
  <c r="AX54" i="12"/>
  <c r="AI52" i="10"/>
  <c r="AG52" i="10"/>
  <c r="V7" i="10"/>
  <c r="AH9" i="12"/>
  <c r="AI9" i="12"/>
  <c r="X7" i="10"/>
  <c r="AG7" i="10"/>
  <c r="AW9" i="12"/>
  <c r="AX9" i="12"/>
  <c r="AI7" i="10"/>
  <c r="AH10" i="12"/>
  <c r="AI10" i="12"/>
  <c r="X8" i="10"/>
  <c r="V8" i="10"/>
  <c r="AW10" i="12"/>
  <c r="AX10" i="12"/>
  <c r="AI8" i="10"/>
  <c r="AG8" i="10"/>
  <c r="V9" i="10"/>
  <c r="AH11" i="12"/>
  <c r="AI11" i="12"/>
  <c r="X9" i="10"/>
  <c r="V12" i="10"/>
  <c r="AH14" i="12"/>
  <c r="AI14" i="12"/>
  <c r="X12" i="10"/>
  <c r="AN25" i="12"/>
  <c r="AB15" i="10"/>
  <c r="V21" i="10"/>
  <c r="AH23" i="12"/>
  <c r="AI23" i="12"/>
  <c r="X21" i="10"/>
  <c r="AD15" i="12"/>
  <c r="AE15" i="12"/>
  <c r="U13" i="10"/>
  <c r="Y23" i="10"/>
  <c r="AL25" i="12"/>
  <c r="AM25" i="12"/>
  <c r="AA23" i="10"/>
  <c r="AB20" i="10"/>
  <c r="AG27" i="12"/>
  <c r="W25" i="10"/>
  <c r="AW22" i="12"/>
  <c r="AX22" i="12"/>
  <c r="AI20" i="10"/>
  <c r="S13" i="10"/>
  <c r="M10" i="10"/>
  <c r="V12" i="12"/>
  <c r="W12" i="12"/>
  <c r="O10" i="10"/>
  <c r="T15" i="12"/>
  <c r="AW14" i="12"/>
  <c r="AX14" i="12"/>
  <c r="AI12" i="10"/>
  <c r="Z19" i="12"/>
  <c r="AA19" i="12"/>
  <c r="R17" i="10"/>
  <c r="N23" i="10"/>
  <c r="V25" i="12"/>
  <c r="W25" i="12"/>
  <c r="O23" i="10"/>
  <c r="AB10" i="10"/>
  <c r="AN15" i="12"/>
  <c r="AW29" i="12"/>
  <c r="AX29" i="12"/>
  <c r="AI27" i="10"/>
  <c r="AG27" i="10"/>
  <c r="X12" i="12"/>
  <c r="P7" i="10"/>
  <c r="P8" i="10"/>
  <c r="Z10" i="12"/>
  <c r="AA10" i="12"/>
  <c r="R8" i="10"/>
  <c r="P9" i="10"/>
  <c r="Z11" i="12"/>
  <c r="AA11" i="12"/>
  <c r="R9" i="10"/>
  <c r="Z14" i="12"/>
  <c r="AA14" i="12"/>
  <c r="R12" i="10"/>
  <c r="P12" i="10"/>
  <c r="AB12" i="10"/>
  <c r="AS15" i="12"/>
  <c r="Z9" i="12"/>
  <c r="AA9" i="12"/>
  <c r="R7" i="10"/>
  <c r="AJ27" i="12"/>
  <c r="AF12" i="12"/>
  <c r="Y12" i="12"/>
  <c r="Q7" i="10"/>
  <c r="W15" i="10"/>
  <c r="AG25" i="12"/>
  <c r="AW17" i="12"/>
  <c r="AX17" i="12"/>
  <c r="AI15" i="10"/>
  <c r="AH21" i="10"/>
  <c r="AW23" i="12"/>
  <c r="AX23" i="12"/>
  <c r="AI21" i="10"/>
  <c r="Q22" i="10"/>
  <c r="Z24" i="12"/>
  <c r="AA24" i="12"/>
  <c r="R22" i="10"/>
  <c r="AH24" i="12"/>
  <c r="AI24" i="12"/>
  <c r="X22" i="10"/>
  <c r="AP24" i="12"/>
  <c r="AQ24" i="12"/>
  <c r="AD22" i="10"/>
  <c r="AW24" i="12"/>
  <c r="AX24" i="12"/>
  <c r="AI22" i="10"/>
  <c r="AH22" i="10"/>
  <c r="W7" i="10"/>
  <c r="AH22" i="12"/>
  <c r="AI22" i="12"/>
  <c r="X20" i="10"/>
  <c r="S51" i="10"/>
  <c r="AD53" i="12"/>
  <c r="AE53" i="12"/>
  <c r="U51" i="10"/>
  <c r="M23" i="10"/>
  <c r="Y25" i="12"/>
  <c r="Z17" i="12"/>
  <c r="AA17" i="12"/>
  <c r="R15" i="10"/>
  <c r="AC15" i="10"/>
  <c r="AP17" i="12"/>
  <c r="AQ17" i="12"/>
  <c r="AD15" i="10"/>
  <c r="Z22" i="12"/>
  <c r="AA22" i="12"/>
  <c r="R20" i="10"/>
  <c r="AC22" i="10"/>
  <c r="AH15" i="10"/>
  <c r="Q15" i="10"/>
  <c r="AH17" i="12"/>
  <c r="AI17" i="12"/>
  <c r="X15" i="10"/>
  <c r="AO12" i="12"/>
  <c r="Q20" i="10"/>
  <c r="AP23" i="12"/>
  <c r="AQ23" i="12"/>
  <c r="AD21" i="10"/>
  <c r="X21" i="12"/>
  <c r="Z18" i="12"/>
  <c r="AA18" i="12"/>
  <c r="R16" i="10"/>
  <c r="P16" i="10"/>
  <c r="M52" i="10"/>
  <c r="V54" i="12"/>
  <c r="W54" i="12"/>
  <c r="O52" i="10"/>
  <c r="AV21" i="12"/>
  <c r="AH16" i="10"/>
  <c r="AV39" i="12"/>
  <c r="AW43" i="12"/>
  <c r="AX43" i="12"/>
  <c r="AI41" i="10"/>
  <c r="AW37" i="12"/>
  <c r="AX37" i="12"/>
  <c r="AI35" i="10"/>
  <c r="K13" i="10"/>
  <c r="R15" i="12"/>
  <c r="S15" i="12"/>
  <c r="L13" i="10"/>
  <c r="J18" i="12"/>
  <c r="K18" i="12"/>
  <c r="F16" i="10"/>
  <c r="H10" i="10"/>
  <c r="J20" i="12"/>
  <c r="K20" i="12"/>
  <c r="F18" i="10"/>
  <c r="N23" i="12"/>
  <c r="O23" i="12"/>
  <c r="I21" i="10"/>
  <c r="E8" i="10"/>
  <c r="M25" i="12"/>
  <c r="Q25" i="12"/>
  <c r="N19" i="12"/>
  <c r="O19" i="12"/>
  <c r="I17" i="10"/>
  <c r="H25" i="12"/>
  <c r="D23" i="10"/>
  <c r="J14" i="12"/>
  <c r="K14" i="12"/>
  <c r="F12" i="10"/>
  <c r="G13" i="10"/>
  <c r="R19" i="12"/>
  <c r="S19" i="12"/>
  <c r="L17" i="10"/>
  <c r="D10" i="10"/>
  <c r="H15" i="10"/>
  <c r="J24" i="12"/>
  <c r="K24" i="12"/>
  <c r="F22" i="10"/>
  <c r="H15" i="12"/>
  <c r="I25" i="12"/>
  <c r="M18" i="10"/>
  <c r="E20" i="10"/>
  <c r="R14" i="12"/>
  <c r="S14" i="12"/>
  <c r="L12" i="10"/>
  <c r="E17" i="10"/>
  <c r="R12" i="12"/>
  <c r="S12" i="12"/>
  <c r="L10" i="10"/>
  <c r="K12" i="10"/>
  <c r="V18" i="12"/>
  <c r="W18" i="12"/>
  <c r="O16" i="10"/>
  <c r="AE10" i="10"/>
  <c r="AR15" i="12"/>
  <c r="AU46" i="12"/>
  <c r="AG44" i="10"/>
  <c r="AG39" i="10"/>
  <c r="AD27" i="12"/>
  <c r="AE27" i="12"/>
  <c r="U25" i="10"/>
  <c r="Z12" i="12"/>
  <c r="AA12" i="12"/>
  <c r="R10" i="10"/>
  <c r="P10" i="10"/>
  <c r="X15" i="12"/>
  <c r="AB23" i="10"/>
  <c r="AP25" i="12"/>
  <c r="AQ25" i="12"/>
  <c r="AD23" i="10"/>
  <c r="AW21" i="12"/>
  <c r="AX21" i="12"/>
  <c r="AI19" i="10"/>
  <c r="AH19" i="10"/>
  <c r="AO15" i="12"/>
  <c r="AC10" i="10"/>
  <c r="Y15" i="12"/>
  <c r="Q10" i="10"/>
  <c r="AV12" i="12"/>
  <c r="AH10" i="10"/>
  <c r="AS27" i="12"/>
  <c r="AF25" i="10"/>
  <c r="AF13" i="10"/>
  <c r="AU25" i="12"/>
  <c r="AG23" i="10"/>
  <c r="AL27" i="12"/>
  <c r="AM27" i="12"/>
  <c r="AA25" i="10"/>
  <c r="Y25" i="10"/>
  <c r="AB13" i="10"/>
  <c r="AN27" i="12"/>
  <c r="AU12" i="12"/>
  <c r="P19" i="10"/>
  <c r="Z21" i="12"/>
  <c r="AA21" i="12"/>
  <c r="R19" i="10"/>
  <c r="Z25" i="12"/>
  <c r="AA25" i="12"/>
  <c r="R23" i="10"/>
  <c r="Q23" i="10"/>
  <c r="AH25" i="12"/>
  <c r="AI25" i="12"/>
  <c r="X23" i="10"/>
  <c r="W23" i="10"/>
  <c r="V10" i="10"/>
  <c r="AF15" i="12"/>
  <c r="AH12" i="12"/>
  <c r="AI12" i="12"/>
  <c r="X10" i="10"/>
  <c r="AV25" i="12"/>
  <c r="AU15" i="12"/>
  <c r="M13" i="10"/>
  <c r="T27" i="12"/>
  <c r="V15" i="12"/>
  <c r="W15" i="12"/>
  <c r="O13" i="10"/>
  <c r="AH37" i="10"/>
  <c r="AV41" i="12"/>
  <c r="AW39" i="12"/>
  <c r="AX39" i="12"/>
  <c r="AI37" i="10"/>
  <c r="H23" i="10"/>
  <c r="N25" i="12"/>
  <c r="O25" i="12"/>
  <c r="I23" i="10"/>
  <c r="E23" i="10"/>
  <c r="J25" i="12"/>
  <c r="K25" i="12"/>
  <c r="F23" i="10"/>
  <c r="D13" i="10"/>
  <c r="J15" i="12"/>
  <c r="K15" i="12"/>
  <c r="F13" i="10"/>
  <c r="K23" i="10"/>
  <c r="R25" i="12"/>
  <c r="S25" i="12"/>
  <c r="L23" i="10"/>
  <c r="AE13" i="10"/>
  <c r="AR27" i="12"/>
  <c r="AE25" i="10"/>
  <c r="X27" i="12"/>
  <c r="AU27" i="12"/>
  <c r="Z15" i="12"/>
  <c r="AA15" i="12"/>
  <c r="R13" i="10"/>
  <c r="P13" i="10"/>
  <c r="AW25" i="12"/>
  <c r="AX25" i="12"/>
  <c r="AI23" i="10"/>
  <c r="AH23" i="10"/>
  <c r="AH15" i="12"/>
  <c r="AI15" i="12"/>
  <c r="X13" i="10"/>
  <c r="V13" i="10"/>
  <c r="AF27" i="12"/>
  <c r="AW12" i="12"/>
  <c r="AX12" i="12"/>
  <c r="AI10" i="10"/>
  <c r="AG10" i="10"/>
  <c r="AQ15" i="12"/>
  <c r="AD13" i="10"/>
  <c r="AC13" i="10"/>
  <c r="AO27" i="12"/>
  <c r="AC25" i="10"/>
  <c r="AW15" i="12"/>
  <c r="AX15" i="12"/>
  <c r="AI13" i="10"/>
  <c r="AG13" i="10"/>
  <c r="AB25" i="10"/>
  <c r="AP27" i="12"/>
  <c r="AQ27" i="12"/>
  <c r="AD25" i="10"/>
  <c r="Q13" i="10"/>
  <c r="AV15" i="12"/>
  <c r="AH13" i="10"/>
  <c r="Y27" i="12"/>
  <c r="M25" i="10"/>
  <c r="V27" i="12"/>
  <c r="W27" i="12"/>
  <c r="O25" i="10"/>
  <c r="AW41" i="12"/>
  <c r="AX41" i="12"/>
  <c r="AI39" i="10"/>
  <c r="AV46" i="12"/>
  <c r="AH39" i="10"/>
  <c r="AG25" i="10"/>
  <c r="Q25" i="10"/>
  <c r="AV27" i="12"/>
  <c r="AH25" i="10"/>
  <c r="AH27" i="12"/>
  <c r="AI27" i="12"/>
  <c r="X25" i="10"/>
  <c r="V25" i="10"/>
  <c r="Z27" i="12"/>
  <c r="AA27" i="12"/>
  <c r="R25" i="10"/>
  <c r="P25" i="10"/>
  <c r="AH44" i="10"/>
  <c r="AW46" i="12"/>
  <c r="AX46" i="12"/>
  <c r="AI44" i="10"/>
  <c r="AW27" i="12"/>
  <c r="AX27" i="12"/>
  <c r="AI25" i="10"/>
</calcChain>
</file>

<file path=xl/sharedStrings.xml><?xml version="1.0" encoding="utf-8"?>
<sst xmlns="http://schemas.openxmlformats.org/spreadsheetml/2006/main" count="293" uniqueCount="208">
  <si>
    <t>AUA</t>
  </si>
  <si>
    <t>MRO</t>
  </si>
  <si>
    <t>LOGISTICS</t>
  </si>
  <si>
    <t>IT SERVICES</t>
  </si>
  <si>
    <t>CATERING</t>
  </si>
  <si>
    <t>OTHER</t>
  </si>
  <si>
    <t>CONSOLDIATON</t>
  </si>
  <si>
    <t>LH GROUP</t>
  </si>
  <si>
    <t>Material Costs</t>
  </si>
  <si>
    <t>Fees &amp; Charges</t>
  </si>
  <si>
    <t>Fuel</t>
  </si>
  <si>
    <t>Staff Costs</t>
  </si>
  <si>
    <t xml:space="preserve">D&amp;A </t>
  </si>
  <si>
    <t>EBT</t>
  </si>
  <si>
    <t>Minorities</t>
  </si>
  <si>
    <t>Operating Lease</t>
  </si>
  <si>
    <t>Operating Expenses</t>
  </si>
  <si>
    <t>Total Revenue</t>
  </si>
  <si>
    <t>Taxes on Income</t>
  </si>
  <si>
    <t>Number of Shares</t>
  </si>
  <si>
    <t>External Revenue</t>
  </si>
  <si>
    <t>Net Profit Group</t>
  </si>
  <si>
    <t>Internal Revenue</t>
  </si>
  <si>
    <t>Traffic Revenue</t>
  </si>
  <si>
    <t>Other Operating Income</t>
  </si>
  <si>
    <t>Total Operating Income</t>
  </si>
  <si>
    <t>Other Operating Expenses</t>
  </si>
  <si>
    <t>Operating Result</t>
  </si>
  <si>
    <t>Dissolution of Accruals</t>
  </si>
  <si>
    <t>Comp. Operative Margin</t>
  </si>
  <si>
    <t>Result from Discontinued Businesses</t>
  </si>
  <si>
    <t>Earnings per Share</t>
  </si>
  <si>
    <t>SWISS</t>
  </si>
  <si>
    <t>Profit from Operating Activities</t>
  </si>
  <si>
    <t>Result from Equity Investments</t>
  </si>
  <si>
    <t>Result from Other Equity</t>
  </si>
  <si>
    <t>Interest Income</t>
  </si>
  <si>
    <t>Interest Expenses</t>
  </si>
  <si>
    <t>Other Financial Items</t>
  </si>
  <si>
    <t>Financial Result</t>
  </si>
  <si>
    <t>Other Material Costs</t>
  </si>
  <si>
    <t>Change</t>
  </si>
  <si>
    <t>Passage Airline Group</t>
  </si>
  <si>
    <t>LHP &amp; Germanwings</t>
  </si>
  <si>
    <t>Passenger Airline Group</t>
  </si>
  <si>
    <t>LH Group</t>
  </si>
  <si>
    <t>Cash Flow</t>
  </si>
  <si>
    <t>Profit and Loss</t>
  </si>
  <si>
    <t>D&amp;A, impairment losses on non-current assets (net of reversals)</t>
  </si>
  <si>
    <t>D&amp;A, impairment losses on repairable spare parts (net of reversals)</t>
  </si>
  <si>
    <t>Net proceeds on disposal of non-current assets</t>
  </si>
  <si>
    <t>Result of equity investments</t>
  </si>
  <si>
    <t>Net interest</t>
  </si>
  <si>
    <t>Income tax payments/reimbursements</t>
  </si>
  <si>
    <t>Measurement of financial derivatives through profit or loss</t>
  </si>
  <si>
    <t>Change in working capital</t>
  </si>
  <si>
    <t>Cashflow from operating activities</t>
  </si>
  <si>
    <t>Cashflow from continuing operations</t>
  </si>
  <si>
    <t>Cashflow from discontinued operations</t>
  </si>
  <si>
    <t>Proceeds from disposal of intangible assets, property,</t>
  </si>
  <si>
    <t>plant and equipment and other financial investments 368 344 93 57</t>
  </si>
  <si>
    <t>Interest income 253 284 64 89</t>
  </si>
  <si>
    <t>Dividends received 73 91 – 2 38</t>
  </si>
  <si>
    <t>Net cash from / used in investing activities – 1,453 – 1,253 – 375 – 370</t>
  </si>
  <si>
    <t>of which from discontinued operations – 138 1 – 8 15</t>
  </si>
  <si>
    <t>Purchase of securities / fund investments 4) – 804 – 835 47 – 199</t>
  </si>
  <si>
    <t>Disposal of securities / fund investments 442 1,624 125 278</t>
  </si>
  <si>
    <t>Net cash from / used in investing and cash management activities – 1,815 – 464 – 203 – 291</t>
  </si>
  <si>
    <t>of which from discontinued operations – 138 13 – 8 19</t>
  </si>
  <si>
    <t>Capital increase – – – –</t>
  </si>
  <si>
    <t>Non-current borrowing 940 145 188 32</t>
  </si>
  <si>
    <t>Repayment of non-current borrowing – 502 – 1,181 – 122 – 227</t>
  </si>
  <si>
    <t>Other financial debt 20 6 24 – 2</t>
  </si>
  <si>
    <t>Dividends paid – 130 – 293 – 4 – 7</t>
  </si>
  <si>
    <t>Interest paid – 385 – 407 – 150 – 138</t>
  </si>
  <si>
    <t>Net cash from / used in financing activities – 57 – 1,730 – 64 – 342</t>
  </si>
  <si>
    <t>of which from discontinued operations – 5 – 40 – – 22</t>
  </si>
  <si>
    <t>Net increase / decrease in cash and cash equivalents 556 – 73 499 – 204</t>
  </si>
  <si>
    <t>Changes due to currency translation differences 5 – 3 – 9 – 7</t>
  </si>
  <si>
    <t>Cash and cash equivalents 30.9. 4) 1,448 1,021 1,448 1,021</t>
  </si>
  <si>
    <t>Securities 3,450 3,329 3,450 3,329</t>
  </si>
  <si>
    <t>Total liquidity 4,898 4,350 4,898 4,350</t>
  </si>
  <si>
    <t>Net increase / decrease in total liquidity 900 – 860 – 268 – 534</t>
  </si>
  <si>
    <t>Capital expenditure for property, plant and equipment and intangible assets</t>
  </si>
  <si>
    <t>Capital expenditure for financial investments</t>
  </si>
  <si>
    <t>Increase / decrease in repairable spare parts for aircraft</t>
  </si>
  <si>
    <t>Proceeds from disposal of non-consolidated equity investments</t>
  </si>
  <si>
    <t>Proceeds from disposal of consolidated equity investments</t>
  </si>
  <si>
    <t>Cash outflows for acquisitions of non-consolidated equity investments</t>
  </si>
  <si>
    <t>Cash outflows for acquisitions of consolidated equity investments</t>
  </si>
  <si>
    <t>Proceeds from disposal of intangible assets, property</t>
  </si>
  <si>
    <t>plant and equipment and other financial investments</t>
  </si>
  <si>
    <t>Interest income</t>
  </si>
  <si>
    <t>Dividends received</t>
  </si>
  <si>
    <t>Net cash from / used in investing activities</t>
  </si>
  <si>
    <t>of which from discontinued operations</t>
  </si>
  <si>
    <t>Purchase of securities / fund investments</t>
  </si>
  <si>
    <t>Disposal of securities / fund investments</t>
  </si>
  <si>
    <t>Net cash from / used in investing and cash management activities</t>
  </si>
  <si>
    <t>Capital increase</t>
  </si>
  <si>
    <t>Non-current borrowing</t>
  </si>
  <si>
    <t>Repayment of non-current borrowing</t>
  </si>
  <si>
    <t>Dividends paid</t>
  </si>
  <si>
    <t>Interest paid</t>
  </si>
  <si>
    <t>Net cash from / used in financing activities</t>
  </si>
  <si>
    <t>Net increase / decrease in cash and cash equivalents</t>
  </si>
  <si>
    <t>Changes due to currency translation differences</t>
  </si>
  <si>
    <t>Securities</t>
  </si>
  <si>
    <t>Total liquidity</t>
  </si>
  <si>
    <t>Net increase / decrease in total liquidity</t>
  </si>
  <si>
    <t>Cash and cash equivalents end of period</t>
  </si>
  <si>
    <t>Cash and Cash Equivalents, begin of period</t>
  </si>
  <si>
    <t>Other KPIs</t>
  </si>
  <si>
    <t>EBIT</t>
  </si>
  <si>
    <t>EBITDA</t>
  </si>
  <si>
    <t xml:space="preserve">Shareholder's Equity </t>
  </si>
  <si>
    <t>Net Debt</t>
  </si>
  <si>
    <t>Total Assets</t>
  </si>
  <si>
    <t>Equity Ratio</t>
  </si>
  <si>
    <t>Pensions Provisions</t>
  </si>
  <si>
    <t>Adjustements made to profit and operating activities**</t>
  </si>
  <si>
    <t>* Numbers in millions</t>
  </si>
  <si>
    <t>** adjustments include e.g. book gains/loss, income from reversal of provisions</t>
  </si>
  <si>
    <t>** Numbers in this excel sheet are provided for service only, data and rounding errors may occur, for audited figures please see interim or annual report</t>
  </si>
  <si>
    <t>davon Verkehrserlöse1</t>
  </si>
  <si>
    <t>Umsatzerlöse</t>
  </si>
  <si>
    <t>operative sonstige Erträge</t>
  </si>
  <si>
    <t>Zeileneinzug PAG</t>
  </si>
  <si>
    <t>Materialaufwand</t>
  </si>
  <si>
    <t xml:space="preserve"> -davon Treibstoff</t>
  </si>
  <si>
    <t xml:space="preserve"> -davon Gebühren</t>
  </si>
  <si>
    <t xml:space="preserve"> -davon operating Lease</t>
  </si>
  <si>
    <t xml:space="preserve"> -davon andere RHB</t>
  </si>
  <si>
    <t xml:space="preserve"> -davon bezogene Technikleistungen</t>
  </si>
  <si>
    <t>Personalaufwand</t>
  </si>
  <si>
    <t>Abschreibungen (planmäßig)</t>
  </si>
  <si>
    <t>operative sonstige Aufwendungen</t>
  </si>
  <si>
    <t>operatives Ergebnis</t>
  </si>
  <si>
    <t>Außenumsätze</t>
  </si>
  <si>
    <t>davon Verkehrserlöse</t>
  </si>
  <si>
    <t>Konzerninnenumsätze</t>
  </si>
  <si>
    <t>davon Materialaufwand</t>
  </si>
  <si>
    <t>davon Personalaufwand</t>
  </si>
  <si>
    <t>davon Abschreibungen (planmäßig)</t>
  </si>
  <si>
    <t>davon  operative sonstige Aufwendungen</t>
  </si>
  <si>
    <t>Ergebnis der betrieblichen Tätigkeit</t>
  </si>
  <si>
    <t>at equity bewerteten Finanzanlagen</t>
  </si>
  <si>
    <t>übriges Beteiligungsergebnis</t>
  </si>
  <si>
    <t>Zinserträge</t>
  </si>
  <si>
    <t>Zinsaufwand</t>
  </si>
  <si>
    <t>übrige Finanzposten</t>
  </si>
  <si>
    <t>Auf Minderheiten entfallendes Ergebnis</t>
  </si>
  <si>
    <t>Ertragsteuern</t>
  </si>
  <si>
    <t>Ergebnis aus aufgegebenen Geschäftsbereichen</t>
  </si>
  <si>
    <t>Ergebnis je Aktie verwässert / unverwässert</t>
  </si>
  <si>
    <t>neues EBIT</t>
  </si>
  <si>
    <t>neues EBITDA</t>
  </si>
  <si>
    <t xml:space="preserve">Konzern </t>
  </si>
  <si>
    <t>Eigenkapital</t>
  </si>
  <si>
    <t>Bilanzsumme</t>
  </si>
  <si>
    <t>Eigenkapitalquote</t>
  </si>
  <si>
    <t>Nettokreditverschuldung</t>
  </si>
  <si>
    <t>Pensionsrückstellungen</t>
  </si>
  <si>
    <t>Zahlungsmittel und Zahlungsmittel-Äquivalente 1.1.</t>
  </si>
  <si>
    <t>Ergebnis vor Ertragsteuern</t>
  </si>
  <si>
    <t>Abschreibungen auf Anlagevermögen (saldiert mit Zuschreibungen)</t>
  </si>
  <si>
    <t>Abschreibungen auf Umlaufteile (saldiert mit Zuschreibungen)</t>
  </si>
  <si>
    <t>Ergebnis aus dem Abgang von Anlagevermögen</t>
  </si>
  <si>
    <t>Beteiligungsergebnis</t>
  </si>
  <si>
    <t>Zinsergebnis</t>
  </si>
  <si>
    <t>Erstattete / gezahlte Ertragsteuern</t>
  </si>
  <si>
    <t>Erfolgswirksame Bewertung von Finanzderivaten</t>
  </si>
  <si>
    <t>Veränderung des working capital 1)</t>
  </si>
  <si>
    <t>Operativer Cashflow aus fortgeführten Geschäftsbereichen</t>
  </si>
  <si>
    <t>Operativer Cashflow aus aufgegebenen Geschäftsbereichen</t>
  </si>
  <si>
    <t>Operativer Cashflow</t>
  </si>
  <si>
    <t>Investitionen in Sachanlagen und immaterielle Vermögenswerte</t>
  </si>
  <si>
    <t>lnvestitionen in Finanzanlagen</t>
  </si>
  <si>
    <t>Zugänge / Abgänge an reparaturfähigen Flugzeugersatzteilen</t>
  </si>
  <si>
    <t>Einnahmen aus Verkäufen von nicht konsolidierten Anteilen</t>
  </si>
  <si>
    <t>Einnahmen aus Verkäufen von konsolidierten Anteilen</t>
  </si>
  <si>
    <t>Ausgaben aus Käufen von nicht konsolidierten Anteilen</t>
  </si>
  <si>
    <t>Ausgaben aus Käufen von konsolidierten Anteilen</t>
  </si>
  <si>
    <t xml:space="preserve">Einnahmen aus dem Abgang von immateriellen Vermögenswerten, Sach- und sonstigen Finanzanlagen </t>
  </si>
  <si>
    <t>Zinseinnahmen</t>
  </si>
  <si>
    <t>erhaltene Dividenden</t>
  </si>
  <si>
    <t>Nettozu-/-abflüsse aus der Investitionstätigkeit</t>
  </si>
  <si>
    <t>(davon aus aufgegebenen Geschäftsbereichen)</t>
  </si>
  <si>
    <t>Erwerb von Wertpapieren/Geldanlagen in Fonds 2)</t>
  </si>
  <si>
    <t>Veräußerung von Wertpapieren/Geldanlagen in Fonds</t>
  </si>
  <si>
    <t>Nettozu-/-abflüsse aus der Investitionstätigkeit und Geldanlagen</t>
  </si>
  <si>
    <t>Kapitalerhöhung 3)</t>
  </si>
  <si>
    <t>Aufnahme Finanzschulden</t>
  </si>
  <si>
    <t>Rückführung Finanzschulden</t>
  </si>
  <si>
    <t>Gewinnausschüttung</t>
  </si>
  <si>
    <t>Zinsausgaben</t>
  </si>
  <si>
    <t>Nettozu-/-abflüsse aus der Finanzierungstätigkeit</t>
  </si>
  <si>
    <t>Nettoab-/-zunahme von Zahlungsmitteln und Zahlungsmittel-Äquivalenten</t>
  </si>
  <si>
    <t>Veränderung Zahlungsmittel aus Wechselkursänderungen</t>
  </si>
  <si>
    <t>Cash included in assets held for sale</t>
  </si>
  <si>
    <t>Flüssige Mittel ausgewiesen unter den zur Veräußerung
vorgesehenen Vermögenswerten</t>
  </si>
  <si>
    <t>Zahlungsmittel und Zahlungsmittel-Äquivalente 31.12.</t>
  </si>
  <si>
    <t>Wertpapiere</t>
  </si>
  <si>
    <t>Flüssige Mittel gesamt</t>
  </si>
  <si>
    <t>Nettozu-/-abnahme der Flüssigen Mittel gesamt</t>
  </si>
  <si>
    <t>vgl. operative Marge</t>
  </si>
  <si>
    <t>Saldo der Eliminierungen</t>
  </si>
  <si>
    <t>Q1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</si>
</sst>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%"/>
    <numFmt numFmtId="175" formatCode="#,##0_);\(#,##0\)"/>
    <numFmt numFmtId="176" formatCode="0.00\ \P\.\P\."/>
    <numFmt numFmtId="177" formatCode="0.0\ \P\.\P\."/>
  </numFmts>
  <fonts count="16" x14ac:knownFonts="1">
    <font>
      <sz val="10"/>
      <color theme="1"/>
      <name val="Verdana"/>
      <family val="2"/>
    </font>
    <font>
      <sz val="10"/>
      <name val="Arial"/>
      <family val="2"/>
    </font>
    <font>
      <sz val="12"/>
      <name val="Helv"/>
    </font>
    <font>
      <sz val="8"/>
      <name val="Arial"/>
      <family val="2"/>
    </font>
    <font>
      <sz val="10"/>
      <color theme="1"/>
      <name val="Verdana"/>
      <family val="2"/>
    </font>
    <font>
      <sz val="8"/>
      <color theme="1"/>
      <name val="Arial"/>
      <family val="2"/>
    </font>
    <font>
      <sz val="8"/>
      <color theme="0" tint="-0.499984740745262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b/>
      <sz val="14"/>
      <color theme="1"/>
      <name val="Arial"/>
      <family val="2"/>
    </font>
    <font>
      <sz val="8"/>
      <color theme="4" tint="-0.499984740745262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4" fillId="0" borderId="0" applyFont="0" applyFill="0" applyBorder="0" applyAlignment="0" applyProtection="0"/>
    <xf numFmtId="175" fontId="2" fillId="0" borderId="0"/>
  </cellStyleXfs>
  <cellXfs count="310">
    <xf numFmtId="0" fontId="0" fillId="0" borderId="0" xfId="0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5" fillId="0" borderId="1" xfId="0" applyFont="1" applyBorder="1"/>
    <xf numFmtId="0" fontId="8" fillId="0" borderId="0" xfId="0" applyFont="1" applyBorder="1"/>
    <xf numFmtId="0" fontId="7" fillId="0" borderId="1" xfId="0" applyFont="1" applyBorder="1"/>
    <xf numFmtId="1" fontId="7" fillId="0" borderId="0" xfId="0" applyNumberFormat="1" applyFont="1" applyBorder="1"/>
    <xf numFmtId="0" fontId="8" fillId="0" borderId="1" xfId="0" applyFont="1" applyBorder="1"/>
    <xf numFmtId="0" fontId="5" fillId="0" borderId="1" xfId="0" applyFont="1" applyFill="1" applyBorder="1"/>
    <xf numFmtId="0" fontId="5" fillId="0" borderId="0" xfId="0" applyFont="1" applyFill="1" applyBorder="1"/>
    <xf numFmtId="0" fontId="7" fillId="0" borderId="1" xfId="0" applyFont="1" applyFill="1" applyBorder="1"/>
    <xf numFmtId="0" fontId="7" fillId="0" borderId="0" xfId="0" applyFont="1" applyFill="1" applyBorder="1"/>
    <xf numFmtId="0" fontId="8" fillId="0" borderId="0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6" xfId="0" applyFont="1" applyFill="1" applyBorder="1"/>
    <xf numFmtId="0" fontId="7" fillId="0" borderId="7" xfId="0" applyFont="1" applyFill="1" applyBorder="1"/>
    <xf numFmtId="0" fontId="5" fillId="0" borderId="9" xfId="0" applyFont="1" applyFill="1" applyBorder="1"/>
    <xf numFmtId="0" fontId="5" fillId="0" borderId="5" xfId="0" applyFont="1" applyFill="1" applyBorder="1"/>
    <xf numFmtId="0" fontId="5" fillId="0" borderId="10" xfId="0" applyFont="1" applyBorder="1" applyAlignment="1">
      <alignment horizontal="right"/>
    </xf>
    <xf numFmtId="0" fontId="5" fillId="0" borderId="11" xfId="0" applyFont="1" applyFill="1" applyBorder="1"/>
    <xf numFmtId="0" fontId="5" fillId="0" borderId="12" xfId="0" applyFont="1" applyFill="1" applyBorder="1"/>
    <xf numFmtId="0" fontId="6" fillId="0" borderId="12" xfId="0" applyFont="1" applyFill="1" applyBorder="1" applyAlignment="1">
      <alignment horizontal="right"/>
    </xf>
    <xf numFmtId="0" fontId="10" fillId="0" borderId="4" xfId="0" applyFont="1" applyBorder="1" applyAlignment="1">
      <alignment horizontal="right"/>
    </xf>
    <xf numFmtId="1" fontId="10" fillId="0" borderId="7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9" fontId="11" fillId="0" borderId="0" xfId="2" applyFont="1" applyBorder="1"/>
    <xf numFmtId="9" fontId="11" fillId="0" borderId="13" xfId="2" applyFont="1" applyBorder="1" applyAlignment="1">
      <alignment horizontal="right"/>
    </xf>
    <xf numFmtId="9" fontId="12" fillId="0" borderId="13" xfId="2" applyFont="1" applyBorder="1" applyAlignment="1">
      <alignment horizontal="right"/>
    </xf>
    <xf numFmtId="9" fontId="11" fillId="0" borderId="0" xfId="2" applyFont="1" applyBorder="1" applyAlignment="1">
      <alignment horizontal="right"/>
    </xf>
    <xf numFmtId="9" fontId="12" fillId="0" borderId="0" xfId="2" applyFont="1" applyBorder="1" applyAlignment="1">
      <alignment horizontal="right"/>
    </xf>
    <xf numFmtId="9" fontId="11" fillId="0" borderId="14" xfId="2" applyFont="1" applyBorder="1" applyAlignment="1">
      <alignment horizontal="right"/>
    </xf>
    <xf numFmtId="9" fontId="12" fillId="0" borderId="14" xfId="2" applyFont="1" applyBorder="1" applyAlignment="1">
      <alignment horizontal="right"/>
    </xf>
    <xf numFmtId="165" fontId="11" fillId="0" borderId="0" xfId="2" applyNumberFormat="1" applyFont="1" applyBorder="1"/>
    <xf numFmtId="165" fontId="11" fillId="0" borderId="14" xfId="2" applyNumberFormat="1" applyFont="1" applyBorder="1"/>
    <xf numFmtId="165" fontId="11" fillId="0" borderId="15" xfId="2" applyNumberFormat="1" applyFont="1" applyBorder="1"/>
    <xf numFmtId="1" fontId="5" fillId="0" borderId="0" xfId="2" applyNumberFormat="1" applyFont="1" applyBorder="1"/>
    <xf numFmtId="1" fontId="5" fillId="0" borderId="6" xfId="2" applyNumberFormat="1" applyFont="1" applyBorder="1" applyAlignment="1">
      <alignment horizontal="right"/>
    </xf>
    <xf numFmtId="1" fontId="5" fillId="0" borderId="1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7" fillId="0" borderId="1" xfId="2" applyNumberFormat="1" applyFont="1" applyBorder="1" applyAlignment="1">
      <alignment horizontal="right"/>
    </xf>
    <xf numFmtId="1" fontId="7" fillId="0" borderId="16" xfId="2" applyNumberFormat="1" applyFont="1" applyBorder="1" applyAlignment="1">
      <alignment horizontal="right"/>
    </xf>
    <xf numFmtId="1" fontId="8" fillId="0" borderId="1" xfId="2" applyNumberFormat="1" applyFont="1" applyBorder="1" applyAlignment="1">
      <alignment horizontal="right"/>
    </xf>
    <xf numFmtId="1" fontId="5" fillId="0" borderId="0" xfId="2" applyNumberFormat="1" applyFont="1" applyBorder="1" applyAlignment="1">
      <alignment horizontal="right"/>
    </xf>
    <xf numFmtId="1" fontId="7" fillId="0" borderId="0" xfId="2" applyNumberFormat="1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165" fontId="11" fillId="0" borderId="17" xfId="2" applyNumberFormat="1" applyFont="1" applyBorder="1"/>
    <xf numFmtId="165" fontId="11" fillId="0" borderId="13" xfId="2" applyNumberFormat="1" applyFont="1" applyBorder="1"/>
    <xf numFmtId="165" fontId="11" fillId="0" borderId="18" xfId="2" applyNumberFormat="1" applyFont="1" applyBorder="1"/>
    <xf numFmtId="0" fontId="7" fillId="0" borderId="19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9" fontId="12" fillId="0" borderId="21" xfId="2" applyFont="1" applyBorder="1" applyAlignment="1">
      <alignment horizontal="right"/>
    </xf>
    <xf numFmtId="9" fontId="12" fillId="0" borderId="20" xfId="2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1" fontId="10" fillId="0" borderId="20" xfId="0" applyNumberFormat="1" applyFont="1" applyBorder="1" applyAlignment="1">
      <alignment horizontal="right"/>
    </xf>
    <xf numFmtId="9" fontId="12" fillId="0" borderId="23" xfId="2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165" fontId="12" fillId="0" borderId="23" xfId="2" applyNumberFormat="1" applyFont="1" applyBorder="1" applyAlignment="1">
      <alignment horizontal="right"/>
    </xf>
    <xf numFmtId="165" fontId="11" fillId="0" borderId="24" xfId="2" applyNumberFormat="1" applyFont="1" applyBorder="1"/>
    <xf numFmtId="0" fontId="7" fillId="0" borderId="6" xfId="0" applyFont="1" applyBorder="1" applyAlignment="1">
      <alignment horizontal="right"/>
    </xf>
    <xf numFmtId="1" fontId="7" fillId="0" borderId="7" xfId="0" applyNumberFormat="1" applyFont="1" applyBorder="1" applyAlignment="1">
      <alignment horizontal="right"/>
    </xf>
    <xf numFmtId="1" fontId="6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6" fillId="0" borderId="4" xfId="2" applyNumberFormat="1" applyFont="1" applyBorder="1" applyAlignment="1">
      <alignment horizontal="right"/>
    </xf>
    <xf numFmtId="1" fontId="10" fillId="0" borderId="0" xfId="2" applyNumberFormat="1" applyFont="1" applyBorder="1" applyAlignment="1">
      <alignment horizontal="right"/>
    </xf>
    <xf numFmtId="1" fontId="10" fillId="0" borderId="4" xfId="2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5" fontId="11" fillId="0" borderId="25" xfId="2" applyNumberFormat="1" applyFont="1" applyBorder="1"/>
    <xf numFmtId="165" fontId="11" fillId="0" borderId="26" xfId="2" applyNumberFormat="1" applyFont="1" applyBorder="1"/>
    <xf numFmtId="1" fontId="7" fillId="0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right"/>
    </xf>
    <xf numFmtId="1" fontId="10" fillId="0" borderId="7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165" fontId="12" fillId="0" borderId="17" xfId="2" applyNumberFormat="1" applyFont="1" applyBorder="1"/>
    <xf numFmtId="165" fontId="12" fillId="0" borderId="7" xfId="2" applyNumberFormat="1" applyFont="1" applyBorder="1"/>
    <xf numFmtId="165" fontId="12" fillId="0" borderId="24" xfId="2" applyNumberFormat="1" applyFont="1" applyBorder="1"/>
    <xf numFmtId="165" fontId="12" fillId="0" borderId="14" xfId="2" applyNumberFormat="1" applyFont="1" applyBorder="1"/>
    <xf numFmtId="165" fontId="12" fillId="0" borderId="13" xfId="2" applyNumberFormat="1" applyFont="1" applyBorder="1"/>
    <xf numFmtId="1" fontId="7" fillId="0" borderId="0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9" fontId="11" fillId="2" borderId="13" xfId="2" applyFont="1" applyFill="1" applyBorder="1" applyAlignment="1">
      <alignment horizontal="right"/>
    </xf>
    <xf numFmtId="9" fontId="11" fillId="2" borderId="0" xfId="2" applyFont="1" applyFill="1" applyBorder="1" applyAlignment="1">
      <alignment horizontal="right"/>
    </xf>
    <xf numFmtId="1" fontId="5" fillId="2" borderId="1" xfId="2" applyNumberFormat="1" applyFont="1" applyFill="1" applyBorder="1" applyAlignment="1">
      <alignment horizontal="right"/>
    </xf>
    <xf numFmtId="1" fontId="5" fillId="2" borderId="0" xfId="2" applyNumberFormat="1" applyFont="1" applyFill="1" applyBorder="1" applyAlignment="1">
      <alignment horizontal="right"/>
    </xf>
    <xf numFmtId="9" fontId="11" fillId="2" borderId="14" xfId="2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9" fontId="12" fillId="2" borderId="17" xfId="2" applyFont="1" applyFill="1" applyBorder="1" applyAlignment="1">
      <alignment horizontal="right"/>
    </xf>
    <xf numFmtId="9" fontId="12" fillId="2" borderId="7" xfId="2" applyFont="1" applyFill="1" applyBorder="1" applyAlignment="1">
      <alignment horizontal="right"/>
    </xf>
    <xf numFmtId="1" fontId="7" fillId="2" borderId="6" xfId="2" applyNumberFormat="1" applyFont="1" applyFill="1" applyBorder="1" applyAlignment="1">
      <alignment horizontal="right"/>
    </xf>
    <xf numFmtId="1" fontId="7" fillId="2" borderId="7" xfId="2" applyNumberFormat="1" applyFont="1" applyFill="1" applyBorder="1" applyAlignment="1">
      <alignment horizontal="right"/>
    </xf>
    <xf numFmtId="9" fontId="12" fillId="2" borderId="24" xfId="2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9" fontId="12" fillId="2" borderId="13" xfId="2" applyFont="1" applyFill="1" applyBorder="1" applyAlignment="1">
      <alignment horizontal="right"/>
    </xf>
    <xf numFmtId="9" fontId="12" fillId="2" borderId="0" xfId="2" applyFont="1" applyFill="1" applyBorder="1" applyAlignment="1">
      <alignment horizontal="right"/>
    </xf>
    <xf numFmtId="1" fontId="7" fillId="2" borderId="1" xfId="2" applyNumberFormat="1" applyFont="1" applyFill="1" applyBorder="1" applyAlignment="1">
      <alignment horizontal="right"/>
    </xf>
    <xf numFmtId="1" fontId="7" fillId="2" borderId="0" xfId="2" applyNumberFormat="1" applyFont="1" applyFill="1" applyBorder="1" applyAlignment="1">
      <alignment horizontal="right"/>
    </xf>
    <xf numFmtId="9" fontId="12" fillId="2" borderId="14" xfId="2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5" fillId="2" borderId="27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right"/>
    </xf>
    <xf numFmtId="9" fontId="11" fillId="2" borderId="28" xfId="2" applyFont="1" applyFill="1" applyBorder="1" applyAlignment="1">
      <alignment horizontal="right"/>
    </xf>
    <xf numFmtId="9" fontId="11" fillId="2" borderId="12" xfId="2" applyFont="1" applyFill="1" applyBorder="1" applyAlignment="1">
      <alignment horizontal="right"/>
    </xf>
    <xf numFmtId="1" fontId="5" fillId="2" borderId="11" xfId="2" applyNumberFormat="1" applyFont="1" applyFill="1" applyBorder="1" applyAlignment="1">
      <alignment horizontal="right"/>
    </xf>
    <xf numFmtId="1" fontId="5" fillId="2" borderId="12" xfId="2" applyNumberFormat="1" applyFont="1" applyFill="1" applyBorder="1" applyAlignment="1">
      <alignment horizontal="right"/>
    </xf>
    <xf numFmtId="9" fontId="11" fillId="2" borderId="25" xfId="2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9" fontId="11" fillId="2" borderId="29" xfId="2" applyFont="1" applyFill="1" applyBorder="1" applyAlignment="1">
      <alignment horizontal="right"/>
    </xf>
    <xf numFmtId="9" fontId="11" fillId="2" borderId="5" xfId="2" applyFont="1" applyFill="1" applyBorder="1" applyAlignment="1">
      <alignment horizontal="right"/>
    </xf>
    <xf numFmtId="1" fontId="5" fillId="2" borderId="9" xfId="2" applyNumberFormat="1" applyFont="1" applyFill="1" applyBorder="1" applyAlignment="1">
      <alignment horizontal="right"/>
    </xf>
    <xf numFmtId="1" fontId="5" fillId="2" borderId="5" xfId="2" applyNumberFormat="1" applyFont="1" applyFill="1" applyBorder="1" applyAlignment="1">
      <alignment horizontal="right"/>
    </xf>
    <xf numFmtId="9" fontId="11" fillId="2" borderId="26" xfId="2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0" borderId="7" xfId="0" applyFont="1" applyBorder="1"/>
    <xf numFmtId="0" fontId="8" fillId="0" borderId="4" xfId="0" applyFont="1" applyBorder="1"/>
    <xf numFmtId="0" fontId="5" fillId="0" borderId="4" xfId="0" applyFont="1" applyBorder="1"/>
    <xf numFmtId="0" fontId="5" fillId="0" borderId="16" xfId="0" applyFont="1" applyBorder="1"/>
    <xf numFmtId="0" fontId="5" fillId="0" borderId="8" xfId="0" applyFont="1" applyBorder="1"/>
    <xf numFmtId="0" fontId="7" fillId="0" borderId="2" xfId="0" applyFont="1" applyBorder="1"/>
    <xf numFmtId="0" fontId="5" fillId="0" borderId="2" xfId="0" applyFont="1" applyBorder="1"/>
    <xf numFmtId="0" fontId="5" fillId="0" borderId="3" xfId="0" applyFont="1" applyBorder="1"/>
    <xf numFmtId="0" fontId="7" fillId="0" borderId="8" xfId="0" applyFont="1" applyBorder="1"/>
    <xf numFmtId="0" fontId="7" fillId="0" borderId="3" xfId="0" applyFont="1" applyBorder="1"/>
    <xf numFmtId="0" fontId="5" fillId="0" borderId="17" xfId="0" applyFont="1" applyBorder="1"/>
    <xf numFmtId="0" fontId="7" fillId="0" borderId="13" xfId="0" applyFont="1" applyBorder="1"/>
    <xf numFmtId="0" fontId="5" fillId="0" borderId="13" xfId="0" applyFont="1" applyBorder="1"/>
    <xf numFmtId="0" fontId="7" fillId="0" borderId="30" xfId="0" applyFont="1" applyBorder="1"/>
    <xf numFmtId="0" fontId="5" fillId="0" borderId="31" xfId="0" applyFont="1" applyBorder="1"/>
    <xf numFmtId="0" fontId="6" fillId="0" borderId="31" xfId="0" applyFont="1" applyBorder="1"/>
    <xf numFmtId="9" fontId="11" fillId="0" borderId="31" xfId="2" applyFont="1" applyBorder="1"/>
    <xf numFmtId="1" fontId="5" fillId="0" borderId="31" xfId="2" applyNumberFormat="1" applyFont="1" applyBorder="1"/>
    <xf numFmtId="165" fontId="11" fillId="0" borderId="32" xfId="2" applyNumberFormat="1" applyFont="1" applyBorder="1"/>
    <xf numFmtId="0" fontId="5" fillId="0" borderId="9" xfId="0" applyFont="1" applyBorder="1"/>
    <xf numFmtId="0" fontId="5" fillId="0" borderId="5" xfId="0" applyFont="1" applyBorder="1"/>
    <xf numFmtId="0" fontId="5" fillId="2" borderId="0" xfId="0" applyFont="1" applyFill="1" applyBorder="1"/>
    <xf numFmtId="0" fontId="6" fillId="2" borderId="0" xfId="0" applyFont="1" applyFill="1" applyBorder="1"/>
    <xf numFmtId="9" fontId="11" fillId="2" borderId="0" xfId="2" applyFont="1" applyFill="1" applyBorder="1"/>
    <xf numFmtId="1" fontId="5" fillId="2" borderId="0" xfId="2" applyNumberFormat="1" applyFont="1" applyFill="1" applyBorder="1"/>
    <xf numFmtId="0" fontId="5" fillId="2" borderId="5" xfId="0" applyFont="1" applyFill="1" applyBorder="1"/>
    <xf numFmtId="0" fontId="6" fillId="2" borderId="5" xfId="0" applyFont="1" applyFill="1" applyBorder="1"/>
    <xf numFmtId="9" fontId="11" fillId="2" borderId="5" xfId="2" applyFont="1" applyFill="1" applyBorder="1"/>
    <xf numFmtId="1" fontId="5" fillId="2" borderId="5" xfId="2" applyNumberFormat="1" applyFont="1" applyFill="1" applyBorder="1"/>
    <xf numFmtId="0" fontId="5" fillId="0" borderId="33" xfId="0" applyFont="1" applyBorder="1"/>
    <xf numFmtId="9" fontId="11" fillId="0" borderId="34" xfId="2" applyFont="1" applyBorder="1"/>
    <xf numFmtId="0" fontId="5" fillId="2" borderId="2" xfId="0" applyFont="1" applyFill="1" applyBorder="1"/>
    <xf numFmtId="9" fontId="11" fillId="2" borderId="13" xfId="2" applyFont="1" applyFill="1" applyBorder="1"/>
    <xf numFmtId="0" fontId="5" fillId="2" borderId="10" xfId="0" applyFont="1" applyFill="1" applyBorder="1"/>
    <xf numFmtId="9" fontId="11" fillId="2" borderId="29" xfId="2" applyFont="1" applyFill="1" applyBorder="1"/>
    <xf numFmtId="1" fontId="5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5" fillId="0" borderId="16" xfId="0" applyNumberFormat="1" applyFont="1" applyFill="1" applyBorder="1" applyAlignment="1">
      <alignment horizontal="right"/>
    </xf>
    <xf numFmtId="1" fontId="6" fillId="0" borderId="4" xfId="0" applyNumberFormat="1" applyFont="1" applyFill="1" applyBorder="1" applyAlignment="1">
      <alignment horizontal="right"/>
    </xf>
    <xf numFmtId="2" fontId="5" fillId="0" borderId="9" xfId="0" applyNumberFormat="1" applyFont="1" applyFill="1" applyBorder="1" applyAlignment="1">
      <alignment horizontal="right"/>
    </xf>
    <xf numFmtId="2" fontId="6" fillId="0" borderId="5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5" fillId="0" borderId="33" xfId="0" applyFont="1" applyFill="1" applyBorder="1"/>
    <xf numFmtId="0" fontId="6" fillId="0" borderId="31" xfId="0" applyFont="1" applyFill="1" applyBorder="1"/>
    <xf numFmtId="0" fontId="6" fillId="0" borderId="4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165" fontId="11" fillId="2" borderId="13" xfId="2" applyNumberFormat="1" applyFont="1" applyFill="1" applyBorder="1"/>
    <xf numFmtId="0" fontId="8" fillId="2" borderId="0" xfId="0" applyFont="1" applyFill="1" applyBorder="1" applyAlignment="1">
      <alignment horizontal="right"/>
    </xf>
    <xf numFmtId="165" fontId="11" fillId="2" borderId="14" xfId="2" applyNumberFormat="1" applyFont="1" applyFill="1" applyBorder="1"/>
    <xf numFmtId="1" fontId="5" fillId="0" borderId="30" xfId="2" applyNumberFormat="1" applyFont="1" applyBorder="1"/>
    <xf numFmtId="9" fontId="11" fillId="0" borderId="32" xfId="2" applyFont="1" applyBorder="1"/>
    <xf numFmtId="1" fontId="5" fillId="2" borderId="1" xfId="2" applyNumberFormat="1" applyFont="1" applyFill="1" applyBorder="1"/>
    <xf numFmtId="9" fontId="11" fillId="2" borderId="14" xfId="2" applyFont="1" applyFill="1" applyBorder="1"/>
    <xf numFmtId="1" fontId="5" fillId="2" borderId="9" xfId="2" applyNumberFormat="1" applyFont="1" applyFill="1" applyBorder="1"/>
    <xf numFmtId="9" fontId="11" fillId="2" borderId="26" xfId="2" applyFont="1" applyFill="1" applyBorder="1"/>
    <xf numFmtId="0" fontId="5" fillId="0" borderId="0" xfId="0" applyFont="1" applyBorder="1" applyAlignment="1">
      <alignment horizontal="center"/>
    </xf>
    <xf numFmtId="0" fontId="6" fillId="0" borderId="0" xfId="0" applyNumberFormat="1" applyFont="1" applyBorder="1"/>
    <xf numFmtId="0" fontId="6" fillId="0" borderId="0" xfId="0" applyNumberFormat="1" applyFont="1" applyBorder="1" applyAlignment="1">
      <alignment horizontal="left"/>
    </xf>
    <xf numFmtId="164" fontId="5" fillId="3" borderId="1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165" fontId="5" fillId="0" borderId="2" xfId="0" applyNumberFormat="1" applyFont="1" applyFill="1" applyBorder="1"/>
    <xf numFmtId="165" fontId="5" fillId="0" borderId="0" xfId="0" applyNumberFormat="1" applyFont="1" applyFill="1" applyBorder="1"/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165" fontId="6" fillId="0" borderId="0" xfId="0" applyNumberFormat="1" applyFont="1" applyFill="1" applyBorder="1"/>
    <xf numFmtId="1" fontId="7" fillId="4" borderId="8" xfId="0" applyNumberFormat="1" applyFont="1" applyFill="1" applyBorder="1" applyAlignment="1">
      <alignment horizontal="right"/>
    </xf>
    <xf numFmtId="1" fontId="10" fillId="4" borderId="7" xfId="0" applyNumberFormat="1" applyFont="1" applyFill="1" applyBorder="1" applyAlignment="1">
      <alignment horizontal="right"/>
    </xf>
    <xf numFmtId="1" fontId="5" fillId="4" borderId="2" xfId="0" applyNumberFormat="1" applyFont="1" applyFill="1" applyBorder="1" applyAlignment="1">
      <alignment horizontal="right"/>
    </xf>
    <xf numFmtId="1" fontId="6" fillId="4" borderId="0" xfId="0" applyNumberFormat="1" applyFont="1" applyFill="1" applyBorder="1" applyAlignment="1">
      <alignment horizontal="right"/>
    </xf>
    <xf numFmtId="1" fontId="5" fillId="4" borderId="3" xfId="0" applyNumberFormat="1" applyFont="1" applyFill="1" applyBorder="1" applyAlignment="1">
      <alignment horizontal="right"/>
    </xf>
    <xf numFmtId="1" fontId="6" fillId="4" borderId="4" xfId="0" applyNumberFormat="1" applyFont="1" applyFill="1" applyBorder="1" applyAlignment="1">
      <alignment horizontal="right"/>
    </xf>
    <xf numFmtId="1" fontId="5" fillId="4" borderId="8" xfId="0" applyNumberFormat="1" applyFont="1" applyFill="1" applyBorder="1" applyAlignment="1">
      <alignment horizontal="right"/>
    </xf>
    <xf numFmtId="1" fontId="6" fillId="4" borderId="7" xfId="0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right"/>
    </xf>
    <xf numFmtId="0" fontId="5" fillId="4" borderId="8" xfId="0" applyFont="1" applyFill="1" applyBorder="1"/>
    <xf numFmtId="0" fontId="5" fillId="4" borderId="7" xfId="0" applyFont="1" applyFill="1" applyBorder="1"/>
    <xf numFmtId="0" fontId="7" fillId="4" borderId="2" xfId="0" applyFont="1" applyFill="1" applyBorder="1"/>
    <xf numFmtId="0" fontId="7" fillId="4" borderId="0" xfId="0" applyFont="1" applyFill="1" applyBorder="1"/>
    <xf numFmtId="0" fontId="5" fillId="4" borderId="2" xfId="0" applyFont="1" applyFill="1" applyBorder="1"/>
    <xf numFmtId="0" fontId="5" fillId="4" borderId="0" xfId="0" applyFont="1" applyFill="1" applyBorder="1"/>
    <xf numFmtId="2" fontId="6" fillId="4" borderId="0" xfId="0" applyNumberFormat="1" applyFont="1" applyFill="1" applyBorder="1" applyAlignment="1">
      <alignment horizontal="right"/>
    </xf>
    <xf numFmtId="0" fontId="5" fillId="4" borderId="3" xfId="0" applyFont="1" applyFill="1" applyBorder="1"/>
    <xf numFmtId="0" fontId="5" fillId="4" borderId="4" xfId="0" applyFont="1" applyFill="1" applyBorder="1"/>
    <xf numFmtId="1" fontId="10" fillId="4" borderId="0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/>
    </xf>
    <xf numFmtId="0" fontId="8" fillId="4" borderId="2" xfId="0" applyFont="1" applyFill="1" applyBorder="1" applyAlignment="1">
      <alignment horizontal="right"/>
    </xf>
    <xf numFmtId="0" fontId="9" fillId="4" borderId="0" xfId="0" applyFont="1" applyFill="1" applyBorder="1" applyAlignment="1">
      <alignment horizontal="right"/>
    </xf>
    <xf numFmtId="165" fontId="11" fillId="4" borderId="13" xfId="2" applyNumberFormat="1" applyFont="1" applyFill="1" applyBorder="1"/>
    <xf numFmtId="1" fontId="10" fillId="0" borderId="0" xfId="0" applyNumberFormat="1" applyFont="1" applyBorder="1" applyAlignment="1">
      <alignment horizontal="right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" fontId="5" fillId="0" borderId="4" xfId="0" applyNumberFormat="1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 horizontal="right"/>
    </xf>
    <xf numFmtId="2" fontId="5" fillId="0" borderId="5" xfId="0" applyNumberFormat="1" applyFont="1" applyFill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9" fillId="2" borderId="13" xfId="0" applyFont="1" applyFill="1" applyBorder="1" applyAlignment="1">
      <alignment horizontal="right"/>
    </xf>
    <xf numFmtId="0" fontId="10" fillId="2" borderId="17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right"/>
    </xf>
    <xf numFmtId="0" fontId="10" fillId="2" borderId="13" xfId="0" applyFont="1" applyFill="1" applyBorder="1" applyAlignment="1">
      <alignment horizontal="right"/>
    </xf>
    <xf numFmtId="0" fontId="6" fillId="2" borderId="28" xfId="0" applyFont="1" applyFill="1" applyBorder="1" applyAlignment="1">
      <alignment horizontal="right"/>
    </xf>
    <xf numFmtId="0" fontId="6" fillId="2" borderId="29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1" fontId="8" fillId="0" borderId="2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7" fillId="0" borderId="8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176" fontId="3" fillId="0" borderId="0" xfId="3" applyNumberFormat="1" applyFont="1" applyFill="1" applyProtection="1"/>
    <xf numFmtId="0" fontId="8" fillId="4" borderId="0" xfId="0" applyFont="1" applyFill="1" applyBorder="1" applyAlignment="1">
      <alignment horizontal="right"/>
    </xf>
    <xf numFmtId="1" fontId="5" fillId="4" borderId="0" xfId="0" applyNumberFormat="1" applyFont="1" applyFill="1" applyBorder="1" applyAlignment="1">
      <alignment horizontal="right"/>
    </xf>
    <xf numFmtId="165" fontId="11" fillId="4" borderId="14" xfId="2" applyNumberFormat="1" applyFont="1" applyFill="1" applyBorder="1"/>
    <xf numFmtId="165" fontId="5" fillId="0" borderId="1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77" fontId="14" fillId="0" borderId="13" xfId="3" applyNumberFormat="1" applyFont="1" applyFill="1" applyBorder="1" applyProtection="1"/>
    <xf numFmtId="165" fontId="5" fillId="4" borderId="0" xfId="0" applyNumberFormat="1" applyFont="1" applyFill="1" applyBorder="1" applyAlignment="1">
      <alignment horizontal="right"/>
    </xf>
    <xf numFmtId="165" fontId="6" fillId="4" borderId="0" xfId="0" applyNumberFormat="1" applyFont="1" applyFill="1" applyBorder="1" applyAlignment="1">
      <alignment horizontal="right"/>
    </xf>
    <xf numFmtId="177" fontId="14" fillId="4" borderId="13" xfId="3" applyNumberFormat="1" applyFont="1" applyFill="1" applyBorder="1" applyProtection="1"/>
    <xf numFmtId="165" fontId="11" fillId="4" borderId="15" xfId="2" applyNumberFormat="1" applyFont="1" applyFill="1" applyBorder="1"/>
    <xf numFmtId="0" fontId="5" fillId="4" borderId="1" xfId="0" applyFont="1" applyFill="1" applyBorder="1" applyAlignment="1">
      <alignment horizontal="right"/>
    </xf>
    <xf numFmtId="1" fontId="5" fillId="4" borderId="1" xfId="0" applyNumberFormat="1" applyFont="1" applyFill="1" applyBorder="1" applyAlignment="1">
      <alignment horizontal="right"/>
    </xf>
    <xf numFmtId="0" fontId="6" fillId="5" borderId="0" xfId="0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7" fillId="0" borderId="35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6" borderId="36" xfId="0" applyFont="1" applyFill="1" applyBorder="1" applyAlignment="1">
      <alignment horizontal="center"/>
    </xf>
    <xf numFmtId="0" fontId="7" fillId="6" borderId="37" xfId="0" applyFont="1" applyFill="1" applyBorder="1" applyAlignment="1">
      <alignment horizontal="center"/>
    </xf>
    <xf numFmtId="0" fontId="7" fillId="6" borderId="38" xfId="0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7" fillId="6" borderId="30" xfId="0" applyNumberFormat="1" applyFont="1" applyFill="1" applyBorder="1" applyAlignment="1">
      <alignment horizontal="center" vertical="center"/>
    </xf>
    <xf numFmtId="1" fontId="7" fillId="6" borderId="31" xfId="0" applyNumberFormat="1" applyFont="1" applyFill="1" applyBorder="1" applyAlignment="1">
      <alignment horizontal="center" vertical="center"/>
    </xf>
    <xf numFmtId="1" fontId="7" fillId="6" borderId="32" xfId="0" applyNumberFormat="1" applyFont="1" applyFill="1" applyBorder="1" applyAlignment="1">
      <alignment horizontal="center" vertical="center"/>
    </xf>
    <xf numFmtId="1" fontId="7" fillId="6" borderId="16" xfId="0" applyNumberFormat="1" applyFont="1" applyFill="1" applyBorder="1" applyAlignment="1">
      <alignment horizontal="center" vertical="center"/>
    </xf>
    <xf numFmtId="1" fontId="7" fillId="6" borderId="4" xfId="0" applyNumberFormat="1" applyFont="1" applyFill="1" applyBorder="1" applyAlignment="1">
      <alignment horizontal="center" vertical="center"/>
    </xf>
    <xf numFmtId="1" fontId="7" fillId="6" borderId="15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5" fillId="0" borderId="30" xfId="0" applyFont="1" applyFill="1" applyBorder="1" applyAlignment="1">
      <alignment horizontal="left" vertical="center"/>
    </xf>
    <xf numFmtId="0" fontId="15" fillId="0" borderId="34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7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center"/>
    </xf>
  </cellXfs>
  <cellStyles count="4">
    <cellStyle name="          _x000d__x000a_386grabber=AVGA.3GR_x000d_" xfId="1"/>
    <cellStyle name="Normal" xfId="0" builtinId="0"/>
    <cellStyle name="Percent" xfId="2" builtinId="5"/>
    <cellStyle name="Standard_Kblz3_200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0</xdr:colOff>
      <xdr:row>3</xdr:row>
      <xdr:rowOff>0</xdr:rowOff>
    </xdr:to>
    <xdr:pic>
      <xdr:nvPicPr>
        <xdr:cNvPr id="10579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25"/>
        <a:stretch>
          <a:fillRect/>
        </a:stretch>
      </xdr:blipFill>
      <xdr:spPr bwMode="auto">
        <a:xfrm>
          <a:off x="200025" y="0"/>
          <a:ext cx="1762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0</xdr:colOff>
      <xdr:row>2</xdr:row>
      <xdr:rowOff>142875</xdr:rowOff>
    </xdr:to>
    <xdr:pic>
      <xdr:nvPicPr>
        <xdr:cNvPr id="10580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25"/>
        <a:stretch>
          <a:fillRect/>
        </a:stretch>
      </xdr:blipFill>
      <xdr:spPr bwMode="auto">
        <a:xfrm>
          <a:off x="200025" y="0"/>
          <a:ext cx="17621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</xdr:row>
      <xdr:rowOff>0</xdr:rowOff>
    </xdr:from>
    <xdr:to>
      <xdr:col>7</xdr:col>
      <xdr:colOff>0</xdr:colOff>
      <xdr:row>3</xdr:row>
      <xdr:rowOff>152400</xdr:rowOff>
    </xdr:to>
    <xdr:pic>
      <xdr:nvPicPr>
        <xdr:cNvPr id="12625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25"/>
        <a:stretch>
          <a:fillRect/>
        </a:stretch>
      </xdr:blipFill>
      <xdr:spPr bwMode="auto">
        <a:xfrm>
          <a:off x="9525" y="142875"/>
          <a:ext cx="1762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1</xdr:row>
      <xdr:rowOff>0</xdr:rowOff>
    </xdr:from>
    <xdr:to>
      <xdr:col>7</xdr:col>
      <xdr:colOff>0</xdr:colOff>
      <xdr:row>3</xdr:row>
      <xdr:rowOff>142875</xdr:rowOff>
    </xdr:to>
    <xdr:pic>
      <xdr:nvPicPr>
        <xdr:cNvPr id="1262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25"/>
        <a:stretch>
          <a:fillRect/>
        </a:stretch>
      </xdr:blipFill>
      <xdr:spPr bwMode="auto">
        <a:xfrm>
          <a:off x="9525" y="142875"/>
          <a:ext cx="17621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LH\CGN\RB\K\Allgemein\Quartal\2012_03\Analysen\Info_an_IR\Info%20IR\Tab%207%20Kapitalflussrechnu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LH\CGN\RB\K\Allgemein\Quartal\2014_03\Analysen\Info_an_IR\Tabellen\11_Passage%20Aufri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LH\CGN\RB\K\Allgemein\Quartal\2014_03\Analysen\Info_an_TK\Aufriss%20Passage%20Airline%20Gruppe_03_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LH\CGN\RB\K\Allgemein\Quartal\2014_03\Analysen\Info_an_IR\QU-Report-Rohfassung_03_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LH\CGN\RB\K\Allgemein\Quartal\2014_03\Analysen\Info_an_TK\DLH_mio_bilanz_guv_03_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LH\CGN\RB\K\Allgemein\Quartal\2014_03\Analysen\Info_an_TK\Restatement\DLH_mio_bilanz_guv_03_2013_restat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FR 200x harte Werte"/>
      <sheetName val="verkürzte"/>
      <sheetName val="Kapitalflußrechnung 200x"/>
    </sheetNames>
    <sheetDataSet>
      <sheetData sheetId="0">
        <row r="10">
          <cell r="B10" t="str">
            <v>Zahlungsmittel und Zahlungsmittel-Äquivalente 1.1.</v>
          </cell>
          <cell r="E10">
            <v>887</v>
          </cell>
          <cell r="F10">
            <v>1097</v>
          </cell>
        </row>
        <row r="12">
          <cell r="B12" t="str">
            <v>Ergebnis vor Ertragsteuern</v>
          </cell>
          <cell r="E12">
            <v>-501</v>
          </cell>
          <cell r="F12">
            <v>-597</v>
          </cell>
        </row>
        <row r="13">
          <cell r="B13" t="str">
            <v>Abschreibungen auf Anlagevermögen (saldiert mit Zuschreibungen)</v>
          </cell>
          <cell r="E13">
            <v>465</v>
          </cell>
          <cell r="F13">
            <v>427</v>
          </cell>
        </row>
        <row r="14">
          <cell r="B14" t="str">
            <v>Abschreibungen auf Umlaufteile (saldiert mit Zuschreibungen)</v>
          </cell>
          <cell r="E14">
            <v>25</v>
          </cell>
          <cell r="F14">
            <v>9</v>
          </cell>
        </row>
        <row r="15">
          <cell r="B15" t="str">
            <v>Ergebnis aus dem Abgang von Anlagevermögen</v>
          </cell>
          <cell r="E15">
            <v>-4</v>
          </cell>
          <cell r="F15">
            <v>-13</v>
          </cell>
        </row>
        <row r="16">
          <cell r="B16" t="str">
            <v>Beteiligungsergebnis</v>
          </cell>
          <cell r="E16">
            <v>23</v>
          </cell>
          <cell r="F16">
            <v>14</v>
          </cell>
        </row>
        <row r="17">
          <cell r="B17" t="str">
            <v>Zinsergebnis</v>
          </cell>
          <cell r="E17">
            <v>83</v>
          </cell>
          <cell r="F17">
            <v>79</v>
          </cell>
        </row>
        <row r="18">
          <cell r="B18" t="str">
            <v>Erstattete / gezahlte Ertragsteuern</v>
          </cell>
          <cell r="E18">
            <v>-13</v>
          </cell>
          <cell r="F18">
            <v>-136</v>
          </cell>
        </row>
        <row r="19">
          <cell r="B19" t="str">
            <v>Erfolgswirksame Bewertung von Finanzderivaten</v>
          </cell>
          <cell r="E19">
            <v>15</v>
          </cell>
          <cell r="F19">
            <v>367</v>
          </cell>
        </row>
        <row r="20">
          <cell r="B20" t="str">
            <v>Veränderung des working capital 1)</v>
          </cell>
          <cell r="E20">
            <v>795</v>
          </cell>
          <cell r="F20">
            <v>610</v>
          </cell>
        </row>
        <row r="21">
          <cell r="B21" t="str">
            <v>Operativer Cashflow aus fortgeführten Geschäftsbereichen</v>
          </cell>
          <cell r="E21">
            <v>888</v>
          </cell>
          <cell r="F21">
            <v>760</v>
          </cell>
        </row>
        <row r="22">
          <cell r="B22" t="str">
            <v>Operativer Cashflow aus aufgegebenen Geschäftsbereichen</v>
          </cell>
          <cell r="E22">
            <v>-55</v>
          </cell>
          <cell r="F22">
            <v>-5</v>
          </cell>
        </row>
        <row r="23">
          <cell r="B23" t="str">
            <v>Operativer Cashflow</v>
          </cell>
          <cell r="E23">
            <v>833</v>
          </cell>
          <cell r="F23">
            <v>755</v>
          </cell>
        </row>
        <row r="25">
          <cell r="B25" t="str">
            <v>Investitionen in Sachanlagen und immaterielle Vermögenswerte</v>
          </cell>
          <cell r="E25">
            <v>-583</v>
          </cell>
          <cell r="F25">
            <v>-674</v>
          </cell>
        </row>
        <row r="26">
          <cell r="B26" t="str">
            <v>lnvestitionen in Finanzanlagen</v>
          </cell>
          <cell r="E26">
            <v>-9</v>
          </cell>
          <cell r="F26">
            <v>-58</v>
          </cell>
        </row>
        <row r="27">
          <cell r="B27" t="str">
            <v>Zugänge / Abgänge an reparaturfähigen Flugzeugersatzteilen</v>
          </cell>
          <cell r="E27">
            <v>-55</v>
          </cell>
          <cell r="F27">
            <v>-2</v>
          </cell>
        </row>
        <row r="28">
          <cell r="B28" t="str">
            <v>Einnahmen aus Verkäufen von nicht konsolidierten Anteilen</v>
          </cell>
          <cell r="E28">
            <v>0</v>
          </cell>
          <cell r="F28">
            <v>1</v>
          </cell>
        </row>
        <row r="29">
          <cell r="B29" t="str">
            <v>Einnahmen aus Verkäufen von konsolidierten Anteilen</v>
          </cell>
          <cell r="E29">
            <v>0</v>
          </cell>
          <cell r="F29">
            <v>0</v>
          </cell>
        </row>
        <row r="30">
          <cell r="B30" t="str">
            <v>Ausgaben aus Käufen von nicht konsolidierten Anteilen</v>
          </cell>
          <cell r="E30">
            <v>0</v>
          </cell>
          <cell r="F30">
            <v>-12</v>
          </cell>
        </row>
        <row r="31">
          <cell r="B31" t="str">
            <v>Ausgaben aus Käufen von konsolidierten Anteilen</v>
          </cell>
          <cell r="E31">
            <v>0</v>
          </cell>
          <cell r="F31">
            <v>0</v>
          </cell>
        </row>
        <row r="32">
          <cell r="B32" t="str">
            <v xml:space="preserve">Einnahmen aus dem Abgang von immateriellen Vermögenswerten, Sach- und sonstigen Finanzanlagen </v>
          </cell>
          <cell r="E32">
            <v>223</v>
          </cell>
          <cell r="F32">
            <v>192</v>
          </cell>
        </row>
        <row r="33">
          <cell r="B33" t="str">
            <v>Zinseinnahmen</v>
          </cell>
          <cell r="E33">
            <v>116</v>
          </cell>
          <cell r="F33">
            <v>118</v>
          </cell>
        </row>
        <row r="34">
          <cell r="B34" t="str">
            <v>erhaltene Dividenden</v>
          </cell>
          <cell r="E34">
            <v>15</v>
          </cell>
          <cell r="F34">
            <v>14</v>
          </cell>
        </row>
        <row r="35">
          <cell r="B35" t="str">
            <v>Nettozu-/-abflüsse aus der Investitionstätigkeit</v>
          </cell>
          <cell r="E35">
            <v>-293</v>
          </cell>
          <cell r="F35">
            <v>-421</v>
          </cell>
        </row>
        <row r="36">
          <cell r="B36" t="str">
            <v>(davon aus aufgegebenen Geschäftsbereichen)</v>
          </cell>
          <cell r="E36" t="str">
            <v>(38)</v>
          </cell>
          <cell r="F36" t="str">
            <v>(-9)</v>
          </cell>
        </row>
        <row r="38">
          <cell r="B38" t="str">
            <v>Erwerb von Wertpapieren/Geldanlagen in Fonds 2)</v>
          </cell>
          <cell r="E38">
            <v>-383</v>
          </cell>
          <cell r="F38">
            <v>-502</v>
          </cell>
        </row>
        <row r="39">
          <cell r="B39" t="str">
            <v>Veräußerung von Wertpapieren/Geldanlagen in Fonds</v>
          </cell>
          <cell r="E39">
            <v>225</v>
          </cell>
          <cell r="F39">
            <v>811</v>
          </cell>
        </row>
        <row r="40">
          <cell r="B40" t="str">
            <v>Nettozu-/-abflüsse aus der Investitionstätigkeit und Geldanlagen</v>
          </cell>
          <cell r="E40">
            <v>-451</v>
          </cell>
          <cell r="F40">
            <v>-112</v>
          </cell>
        </row>
        <row r="41">
          <cell r="B41" t="str">
            <v>(davon aus aufgegebenen Geschäftsbereichen)</v>
          </cell>
          <cell r="E41" t="str">
            <v>(38)</v>
          </cell>
          <cell r="F41" t="str">
            <v>(-5)</v>
          </cell>
        </row>
        <row r="43">
          <cell r="B43" t="str">
            <v>Kapitalerhöhung 3)</v>
          </cell>
          <cell r="E43" t="str">
            <v>-</v>
          </cell>
          <cell r="F43" t="str">
            <v>-</v>
          </cell>
        </row>
        <row r="44">
          <cell r="B44" t="str">
            <v>Aufnahme langfristiger Finanzschulden</v>
          </cell>
          <cell r="E44">
            <v>211</v>
          </cell>
          <cell r="F44">
            <v>75</v>
          </cell>
        </row>
        <row r="45">
          <cell r="B45" t="str">
            <v>Rückführung langfristiger Finanzschulden</v>
          </cell>
          <cell r="E45">
            <v>-310</v>
          </cell>
          <cell r="F45">
            <v>-399</v>
          </cell>
        </row>
        <row r="46">
          <cell r="B46" t="str">
            <v>Übrige Finanzschulden</v>
          </cell>
          <cell r="E46">
            <v>4</v>
          </cell>
          <cell r="F46">
            <v>7</v>
          </cell>
        </row>
        <row r="47">
          <cell r="B47" t="str">
            <v>Gewinnausschüttung</v>
          </cell>
          <cell r="E47">
            <v>-6</v>
          </cell>
          <cell r="F47">
            <v>-8</v>
          </cell>
        </row>
        <row r="48">
          <cell r="B48" t="str">
            <v>Zinsausgaben</v>
          </cell>
          <cell r="E48">
            <v>-167</v>
          </cell>
          <cell r="F48">
            <v>-183</v>
          </cell>
        </row>
        <row r="49">
          <cell r="B49" t="str">
            <v>Nettozu-/-abflüsse aus der Finanzierungstätigkeit</v>
          </cell>
          <cell r="E49">
            <v>-268</v>
          </cell>
          <cell r="F49">
            <v>-508</v>
          </cell>
        </row>
        <row r="50">
          <cell r="B50" t="str">
            <v>(davon aus aufgegebenen Geschäftsbereichen)</v>
          </cell>
          <cell r="E50" t="str">
            <v>(-5)</v>
          </cell>
          <cell r="F50" t="str">
            <v>(-16)</v>
          </cell>
        </row>
        <row r="52">
          <cell r="B52" t="str">
            <v>Nettoab-/-zunahme von Zahlungsmitteln und Zahlungsmittel-Äquivalenten</v>
          </cell>
          <cell r="E52">
            <v>114</v>
          </cell>
          <cell r="F52">
            <v>135</v>
          </cell>
        </row>
        <row r="54">
          <cell r="B54" t="str">
            <v>Veränderung Zahlungsmittel aus Wechselkursänderungen</v>
          </cell>
          <cell r="E54">
            <v>2</v>
          </cell>
          <cell r="F54">
            <v>-22</v>
          </cell>
        </row>
        <row r="55">
          <cell r="B55" t="str">
            <v>Veränderung der flüssige Mittel ausgewiesen unter den zur Veräußerung
vorgesehenen Vermögenswerten</v>
          </cell>
          <cell r="E55">
            <v>-88</v>
          </cell>
          <cell r="F55" t="str">
            <v>-</v>
          </cell>
        </row>
        <row r="57">
          <cell r="B57" t="str">
            <v>Zahlungsmittel und Zahlungsmittel-Äquivalente 31.3.</v>
          </cell>
          <cell r="E57">
            <v>915</v>
          </cell>
          <cell r="F57">
            <v>1210</v>
          </cell>
        </row>
        <row r="59">
          <cell r="B59" t="str">
            <v>Wertpapiere</v>
          </cell>
          <cell r="E59">
            <v>3253</v>
          </cell>
          <cell r="F59">
            <v>3956</v>
          </cell>
        </row>
        <row r="61">
          <cell r="B61" t="str">
            <v>Flüssige Mittel gesamt</v>
          </cell>
          <cell r="E61">
            <v>4168</v>
          </cell>
          <cell r="F61">
            <v>5166</v>
          </cell>
        </row>
        <row r="63">
          <cell r="B63" t="str">
            <v>Nettozu-/-abnahme der Flüssigen Mittel gesamt</v>
          </cell>
          <cell r="E63">
            <v>170</v>
          </cell>
          <cell r="F63">
            <v>-214</v>
          </cell>
        </row>
        <row r="65">
          <cell r="B65" t="str">
            <v>1)</v>
          </cell>
          <cell r="C65" t="str">
            <v>das working capital besteht aus Vorräten, Forderungen, Verbindlichkeiten und Rückstellungen</v>
          </cell>
        </row>
        <row r="66">
          <cell r="B66" t="str">
            <v>2)</v>
          </cell>
          <cell r="C66" t="str">
            <v>Vorjahr an die Darstellung des aktuellen Jahres angepasst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Zusammenstellung"/>
      <sheetName val="EBITDA"/>
      <sheetName val="EBITDA_Q1_2013"/>
      <sheetName val="EBITDA_Q4_2012"/>
      <sheetName val="EBITDA_Q3_2012"/>
      <sheetName val="EBITDA_Q2_2012"/>
      <sheetName val="EBITDA_Q1_201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59">
          <cell r="D359">
            <v>-245.26769760999997</v>
          </cell>
          <cell r="E359">
            <v>4.7804013799999998</v>
          </cell>
          <cell r="G359">
            <v>-53.185562099999999</v>
          </cell>
        </row>
        <row r="360">
          <cell r="D360">
            <v>-55.094496689999943</v>
          </cell>
          <cell r="E360">
            <v>61.630290300000006</v>
          </cell>
          <cell r="G360">
            <v>-28.382861839999997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Aufriss Passage"/>
      <sheetName val="Aufriss Passage Mio"/>
      <sheetName val="Aufriss Passage VJ"/>
      <sheetName val="Aufriss Passage_VJ_Mio"/>
      <sheetName val="Passage Gruppe"/>
      <sheetName val="Passage Gruppe_Mio"/>
      <sheetName val="Passage Gruppe VJ"/>
      <sheetName val="Passage Gruppe VJ_Mio"/>
      <sheetName val="Verkehrserlöse lfd. Jahr"/>
      <sheetName val="Verkehrserlöse VJ"/>
      <sheetName val="Verkehrserlöse_Gruppe"/>
      <sheetName val="Verkehrserlöse Gruppe_VJ"/>
      <sheetName val="Zusammenstellung"/>
      <sheetName val="BExRepositorySheet"/>
      <sheetName val="Zusammenstellung Quartal only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B6" t="str">
            <v>Umsatzerlöse</v>
          </cell>
          <cell r="C6"/>
          <cell r="D6">
            <v>3557</v>
          </cell>
          <cell r="E6">
            <v>3672</v>
          </cell>
          <cell r="F6">
            <v>958</v>
          </cell>
          <cell r="G6">
            <v>987</v>
          </cell>
          <cell r="H6">
            <v>403</v>
          </cell>
          <cell r="I6">
            <v>426</v>
          </cell>
          <cell r="J6">
            <v>0</v>
          </cell>
          <cell r="K6">
            <v>0</v>
          </cell>
          <cell r="L6">
            <v>345</v>
          </cell>
          <cell r="M6">
            <v>343</v>
          </cell>
          <cell r="N6">
            <v>-18</v>
          </cell>
          <cell r="O6">
            <v>-16</v>
          </cell>
          <cell r="P6">
            <v>4900</v>
          </cell>
          <cell r="Q6">
            <v>5069</v>
          </cell>
        </row>
        <row r="7">
          <cell r="B7" t="str">
            <v>davon Verkehrserlöse1</v>
          </cell>
          <cell r="C7"/>
          <cell r="D7">
            <v>3287</v>
          </cell>
          <cell r="E7">
            <v>3392</v>
          </cell>
          <cell r="F7">
            <v>824</v>
          </cell>
          <cell r="G7">
            <v>859</v>
          </cell>
          <cell r="H7">
            <v>372</v>
          </cell>
          <cell r="I7">
            <v>395</v>
          </cell>
          <cell r="J7">
            <v>0</v>
          </cell>
          <cell r="K7">
            <v>0</v>
          </cell>
          <cell r="L7">
            <v>341</v>
          </cell>
          <cell r="M7">
            <v>339</v>
          </cell>
          <cell r="N7">
            <v>0</v>
          </cell>
          <cell r="O7">
            <v>0</v>
          </cell>
          <cell r="P7">
            <v>4483</v>
          </cell>
          <cell r="Q7">
            <v>4646</v>
          </cell>
        </row>
        <row r="8">
          <cell r="B8" t="str">
            <v>operative sonstige Erträge</v>
          </cell>
          <cell r="C8"/>
          <cell r="D8">
            <v>181</v>
          </cell>
          <cell r="E8">
            <v>248</v>
          </cell>
          <cell r="F8">
            <v>36</v>
          </cell>
          <cell r="G8">
            <v>33</v>
          </cell>
          <cell r="H8">
            <v>19</v>
          </cell>
          <cell r="I8">
            <v>32</v>
          </cell>
          <cell r="J8">
            <v>0</v>
          </cell>
          <cell r="K8">
            <v>0</v>
          </cell>
          <cell r="L8">
            <v>5</v>
          </cell>
          <cell r="M8">
            <v>6</v>
          </cell>
          <cell r="N8">
            <v>-20</v>
          </cell>
          <cell r="O8">
            <v>-10</v>
          </cell>
          <cell r="P8">
            <v>216</v>
          </cell>
          <cell r="Q8">
            <v>303</v>
          </cell>
        </row>
        <row r="9">
          <cell r="B9"/>
          <cell r="C9" t="str">
            <v xml:space="preserve"> -davon Kursgewinne</v>
          </cell>
          <cell r="D9">
            <v>100</v>
          </cell>
          <cell r="E9">
            <v>135</v>
          </cell>
          <cell r="F9">
            <v>18</v>
          </cell>
          <cell r="G9">
            <v>19</v>
          </cell>
          <cell r="H9">
            <v>7</v>
          </cell>
          <cell r="I9">
            <v>11</v>
          </cell>
          <cell r="J9">
            <v>0</v>
          </cell>
          <cell r="K9">
            <v>0</v>
          </cell>
          <cell r="L9">
            <v>3</v>
          </cell>
          <cell r="M9">
            <v>5</v>
          </cell>
          <cell r="N9">
            <v>-7</v>
          </cell>
          <cell r="O9">
            <v>4</v>
          </cell>
          <cell r="P9">
            <v>118</v>
          </cell>
          <cell r="Q9">
            <v>169</v>
          </cell>
        </row>
        <row r="10">
          <cell r="B10" t="str">
            <v>operative Gesamterlöse</v>
          </cell>
          <cell r="C10"/>
          <cell r="D10">
            <v>3738</v>
          </cell>
          <cell r="E10">
            <v>3920</v>
          </cell>
          <cell r="F10">
            <v>994</v>
          </cell>
          <cell r="G10">
            <v>1020</v>
          </cell>
          <cell r="H10">
            <v>422</v>
          </cell>
          <cell r="I10">
            <v>458</v>
          </cell>
          <cell r="J10">
            <v>0</v>
          </cell>
          <cell r="K10">
            <v>0</v>
          </cell>
          <cell r="L10">
            <v>350</v>
          </cell>
          <cell r="M10">
            <v>349</v>
          </cell>
          <cell r="N10">
            <v>-38</v>
          </cell>
          <cell r="O10">
            <v>-26</v>
          </cell>
          <cell r="P10">
            <v>5116</v>
          </cell>
          <cell r="Q10">
            <v>5372</v>
          </cell>
        </row>
        <row r="11">
          <cell r="B11" t="str">
            <v>Materialaufwand</v>
          </cell>
          <cell r="C11"/>
          <cell r="D11">
            <v>-2465</v>
          </cell>
          <cell r="E11">
            <v>-2598</v>
          </cell>
          <cell r="F11">
            <v>-652</v>
          </cell>
          <cell r="G11">
            <v>-676</v>
          </cell>
          <cell r="H11">
            <v>-299</v>
          </cell>
          <cell r="I11">
            <v>-322</v>
          </cell>
          <cell r="J11">
            <v>0</v>
          </cell>
          <cell r="K11">
            <v>0</v>
          </cell>
          <cell r="L11">
            <v>-330</v>
          </cell>
          <cell r="M11">
            <v>-351</v>
          </cell>
          <cell r="N11">
            <v>16</v>
          </cell>
          <cell r="O11">
            <v>17</v>
          </cell>
          <cell r="P11">
            <v>-3400</v>
          </cell>
          <cell r="Q11">
            <v>-3579</v>
          </cell>
        </row>
        <row r="12">
          <cell r="B12"/>
          <cell r="C12" t="str">
            <v xml:space="preserve"> -davon Treibstoff</v>
          </cell>
          <cell r="D12">
            <v>-1011</v>
          </cell>
          <cell r="E12">
            <v>-1128</v>
          </cell>
          <cell r="F12">
            <v>-280</v>
          </cell>
          <cell r="G12">
            <v>-297</v>
          </cell>
          <cell r="H12">
            <v>-110</v>
          </cell>
          <cell r="I12">
            <v>-119</v>
          </cell>
          <cell r="J12">
            <v>0</v>
          </cell>
          <cell r="K12">
            <v>0</v>
          </cell>
          <cell r="L12">
            <v>-77</v>
          </cell>
          <cell r="M12">
            <v>-89</v>
          </cell>
          <cell r="N12">
            <v>0</v>
          </cell>
          <cell r="O12">
            <v>-1</v>
          </cell>
          <cell r="P12">
            <v>-1401</v>
          </cell>
          <cell r="Q12">
            <v>-1545</v>
          </cell>
        </row>
        <row r="13">
          <cell r="B13"/>
          <cell r="C13" t="str">
            <v xml:space="preserve"> -davon Gebühren</v>
          </cell>
          <cell r="D13">
            <v>-792</v>
          </cell>
          <cell r="E13">
            <v>-792</v>
          </cell>
          <cell r="F13">
            <v>-195</v>
          </cell>
          <cell r="G13">
            <v>-199</v>
          </cell>
          <cell r="H13">
            <v>-125</v>
          </cell>
          <cell r="I13">
            <v>-134</v>
          </cell>
          <cell r="J13">
            <v>0</v>
          </cell>
          <cell r="K13">
            <v>0</v>
          </cell>
          <cell r="L13">
            <v>-145</v>
          </cell>
          <cell r="M13">
            <v>-136</v>
          </cell>
          <cell r="N13">
            <v>5</v>
          </cell>
          <cell r="O13">
            <v>6</v>
          </cell>
          <cell r="P13">
            <v>-1107</v>
          </cell>
          <cell r="Q13">
            <v>-1119</v>
          </cell>
        </row>
        <row r="14">
          <cell r="B14"/>
          <cell r="C14" t="str">
            <v xml:space="preserve"> -davon andere RHB</v>
          </cell>
          <cell r="D14">
            <v>-40</v>
          </cell>
          <cell r="E14">
            <v>-54</v>
          </cell>
          <cell r="F14">
            <v>-14</v>
          </cell>
          <cell r="G14">
            <v>-16</v>
          </cell>
          <cell r="H14">
            <v>-11</v>
          </cell>
          <cell r="I14">
            <v>-12</v>
          </cell>
          <cell r="J14">
            <v>0</v>
          </cell>
          <cell r="K14">
            <v>0</v>
          </cell>
          <cell r="L14">
            <v>-7</v>
          </cell>
          <cell r="M14">
            <v>-6</v>
          </cell>
          <cell r="N14">
            <v>0</v>
          </cell>
          <cell r="O14">
            <v>1</v>
          </cell>
          <cell r="P14">
            <v>-65</v>
          </cell>
          <cell r="Q14">
            <v>-81</v>
          </cell>
        </row>
        <row r="15">
          <cell r="B15"/>
          <cell r="C15" t="str">
            <v xml:space="preserve"> -davon bezogene Technikleistungen</v>
          </cell>
          <cell r="D15">
            <v>-337</v>
          </cell>
          <cell r="E15">
            <v>-312</v>
          </cell>
          <cell r="F15">
            <v>-81</v>
          </cell>
          <cell r="G15">
            <v>-78</v>
          </cell>
          <cell r="H15">
            <v>-16</v>
          </cell>
          <cell r="I15">
            <v>-23</v>
          </cell>
          <cell r="J15">
            <v>0</v>
          </cell>
          <cell r="K15">
            <v>0</v>
          </cell>
          <cell r="L15">
            <v>-23</v>
          </cell>
          <cell r="M15">
            <v>-14</v>
          </cell>
          <cell r="N15">
            <v>0</v>
          </cell>
          <cell r="O15">
            <v>1</v>
          </cell>
          <cell r="P15">
            <v>-434</v>
          </cell>
          <cell r="Q15">
            <v>-412</v>
          </cell>
        </row>
        <row r="16">
          <cell r="B16"/>
          <cell r="C16" t="str">
            <v xml:space="preserve"> -davon operating Lease</v>
          </cell>
          <cell r="D16">
            <v>-2</v>
          </cell>
          <cell r="E16">
            <v>-12</v>
          </cell>
          <cell r="F16">
            <v>-9</v>
          </cell>
          <cell r="G16">
            <v>-11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-3</v>
          </cell>
          <cell r="M16">
            <v>-5</v>
          </cell>
          <cell r="N16">
            <v>0</v>
          </cell>
          <cell r="O16">
            <v>1</v>
          </cell>
          <cell r="P16">
            <v>-11</v>
          </cell>
          <cell r="Q16">
            <v>-22</v>
          </cell>
        </row>
        <row r="17">
          <cell r="B17" t="str">
            <v>Personalaufwand</v>
          </cell>
          <cell r="C17"/>
          <cell r="D17">
            <v>-754</v>
          </cell>
          <cell r="E17">
            <v>-732</v>
          </cell>
          <cell r="F17">
            <v>-178</v>
          </cell>
          <cell r="G17">
            <v>-170</v>
          </cell>
          <cell r="H17">
            <v>-95</v>
          </cell>
          <cell r="I17">
            <v>-96</v>
          </cell>
          <cell r="J17">
            <v>0</v>
          </cell>
          <cell r="K17">
            <v>0</v>
          </cell>
          <cell r="L17">
            <v>-38</v>
          </cell>
          <cell r="M17">
            <v>-27</v>
          </cell>
          <cell r="N17">
            <v>1</v>
          </cell>
          <cell r="O17">
            <v>0</v>
          </cell>
          <cell r="P17">
            <v>-1026</v>
          </cell>
          <cell r="Q17">
            <v>-998</v>
          </cell>
        </row>
        <row r="18">
          <cell r="B18" t="str">
            <v>Abschreibungen (planmäßig)</v>
          </cell>
          <cell r="C18"/>
          <cell r="D18">
            <v>-187</v>
          </cell>
          <cell r="E18">
            <v>-236</v>
          </cell>
          <cell r="F18">
            <v>-57</v>
          </cell>
          <cell r="G18">
            <v>-79</v>
          </cell>
          <cell r="H18">
            <v>-25</v>
          </cell>
          <cell r="I18">
            <v>-34</v>
          </cell>
          <cell r="J18">
            <v>0</v>
          </cell>
          <cell r="K18">
            <v>0</v>
          </cell>
          <cell r="L18">
            <v>-11</v>
          </cell>
          <cell r="M18">
            <v>-10</v>
          </cell>
          <cell r="N18">
            <v>1</v>
          </cell>
          <cell r="O18">
            <v>0</v>
          </cell>
          <cell r="P18">
            <v>-268</v>
          </cell>
          <cell r="Q18">
            <v>-349</v>
          </cell>
        </row>
        <row r="19">
          <cell r="B19" t="str">
            <v>operative sonstige Aufwendungen</v>
          </cell>
          <cell r="C19"/>
          <cell r="D19">
            <v>-618</v>
          </cell>
          <cell r="E19">
            <v>-646</v>
          </cell>
          <cell r="F19">
            <v>-101</v>
          </cell>
          <cell r="G19">
            <v>-111</v>
          </cell>
          <cell r="H19">
            <v>-57</v>
          </cell>
          <cell r="I19">
            <v>-62</v>
          </cell>
          <cell r="J19">
            <v>0</v>
          </cell>
          <cell r="K19">
            <v>0</v>
          </cell>
          <cell r="L19">
            <v>-54</v>
          </cell>
          <cell r="M19">
            <v>-58</v>
          </cell>
          <cell r="N19">
            <v>22</v>
          </cell>
          <cell r="O19">
            <v>10</v>
          </cell>
          <cell r="P19">
            <v>-754</v>
          </cell>
          <cell r="Q19">
            <v>-809</v>
          </cell>
        </row>
        <row r="20">
          <cell r="B20"/>
          <cell r="C20" t="str">
            <v xml:space="preserve"> -davon Kursverluste</v>
          </cell>
          <cell r="D20">
            <v>-119</v>
          </cell>
          <cell r="E20">
            <v>-124</v>
          </cell>
          <cell r="F20">
            <v>-11</v>
          </cell>
          <cell r="G20">
            <v>-19</v>
          </cell>
          <cell r="H20">
            <v>-6</v>
          </cell>
          <cell r="I20">
            <v>-8</v>
          </cell>
          <cell r="J20">
            <v>0</v>
          </cell>
          <cell r="K20">
            <v>0</v>
          </cell>
          <cell r="L20">
            <v>-5</v>
          </cell>
          <cell r="M20">
            <v>-4</v>
          </cell>
          <cell r="N20">
            <v>8</v>
          </cell>
          <cell r="O20">
            <v>-3</v>
          </cell>
          <cell r="P20">
            <v>-128</v>
          </cell>
          <cell r="Q20">
            <v>-154</v>
          </cell>
        </row>
        <row r="21">
          <cell r="B21"/>
          <cell r="C21" t="str">
            <v xml:space="preserve"> -davon Agenturprovisionen</v>
          </cell>
          <cell r="D21">
            <v>-55</v>
          </cell>
          <cell r="E21">
            <v>-63</v>
          </cell>
          <cell r="F21">
            <v>-18</v>
          </cell>
          <cell r="G21">
            <v>-21</v>
          </cell>
          <cell r="H21">
            <v>-5</v>
          </cell>
          <cell r="I21">
            <v>-6</v>
          </cell>
          <cell r="J21">
            <v>0</v>
          </cell>
          <cell r="K21">
            <v>0</v>
          </cell>
          <cell r="L21">
            <v>-4</v>
          </cell>
          <cell r="M21">
            <v>-5</v>
          </cell>
          <cell r="N21">
            <v>6</v>
          </cell>
          <cell r="O21">
            <v>8</v>
          </cell>
          <cell r="P21">
            <v>-72</v>
          </cell>
          <cell r="Q21">
            <v>-82</v>
          </cell>
        </row>
        <row r="22">
          <cell r="B22"/>
          <cell r="C22" t="str">
            <v xml:space="preserve"> -davon indirektes Fremdpersonal</v>
          </cell>
          <cell r="D22">
            <v>-131</v>
          </cell>
          <cell r="E22">
            <v>-125</v>
          </cell>
          <cell r="F22">
            <v>-15</v>
          </cell>
          <cell r="G22">
            <v>-13</v>
          </cell>
          <cell r="H22">
            <v>-11</v>
          </cell>
          <cell r="I22">
            <v>-13</v>
          </cell>
          <cell r="J22">
            <v>0</v>
          </cell>
          <cell r="K22">
            <v>0</v>
          </cell>
          <cell r="L22">
            <v>-18</v>
          </cell>
          <cell r="M22">
            <v>-4</v>
          </cell>
          <cell r="N22">
            <v>3</v>
          </cell>
          <cell r="O22">
            <v>4</v>
          </cell>
          <cell r="P22">
            <v>-154</v>
          </cell>
          <cell r="Q22">
            <v>-147</v>
          </cell>
        </row>
        <row r="23">
          <cell r="B23" t="str">
            <v>operative betriebliche Aufwendungen</v>
          </cell>
          <cell r="C23"/>
          <cell r="D23">
            <v>-4024</v>
          </cell>
          <cell r="E23">
            <v>-4212</v>
          </cell>
          <cell r="F23">
            <v>-988</v>
          </cell>
          <cell r="G23">
            <v>-1036</v>
          </cell>
          <cell r="H23">
            <v>-476</v>
          </cell>
          <cell r="I23">
            <v>-514</v>
          </cell>
          <cell r="J23">
            <v>0</v>
          </cell>
          <cell r="K23">
            <v>0</v>
          </cell>
          <cell r="L23">
            <v>-433</v>
          </cell>
          <cell r="M23">
            <v>-446</v>
          </cell>
          <cell r="N23">
            <v>40</v>
          </cell>
          <cell r="O23">
            <v>27</v>
          </cell>
          <cell r="P23">
            <v>-5448</v>
          </cell>
          <cell r="Q23">
            <v>-5735</v>
          </cell>
        </row>
        <row r="24">
          <cell r="B24" t="str">
            <v>operatives Ergebnis</v>
          </cell>
          <cell r="C24"/>
          <cell r="D24">
            <v>-286</v>
          </cell>
          <cell r="E24">
            <v>-292</v>
          </cell>
          <cell r="F24">
            <v>6</v>
          </cell>
          <cell r="G24">
            <v>-16</v>
          </cell>
          <cell r="H24">
            <v>-54</v>
          </cell>
          <cell r="I24">
            <v>-56</v>
          </cell>
          <cell r="J24">
            <v>0</v>
          </cell>
          <cell r="K24">
            <v>0</v>
          </cell>
          <cell r="L24">
            <v>-83</v>
          </cell>
          <cell r="M24">
            <v>-97</v>
          </cell>
          <cell r="N24">
            <v>2</v>
          </cell>
          <cell r="O24">
            <v>1</v>
          </cell>
          <cell r="P24">
            <v>-332</v>
          </cell>
          <cell r="Q24">
            <v>-363</v>
          </cell>
        </row>
      </sheetData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activexlhiddensheet"/>
      <sheetName val="STAMMDATEN"/>
      <sheetName val="KGUV"/>
      <sheetName val="KBLZ"/>
      <sheetName val="KOP ERG"/>
      <sheetName val="KKred"/>
      <sheetName val="soErAufw"/>
      <sheetName val="KKenn"/>
      <sheetName val="Uebersicht"/>
      <sheetName val="Übersicht_2"/>
      <sheetName val="KGUV (Mio) (Qu)"/>
      <sheetName val="KBLZ (Mio) (Qu)"/>
      <sheetName val="KOP ERG (Mio) (Qu)"/>
      <sheetName val="KKred (Mio) (Qu)"/>
      <sheetName val="KKenn (Mio) (Qu)"/>
      <sheetName val="soErAufw (Mio) (Qu)"/>
      <sheetName val="KBLZ (Mio) (Qu) a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B16" t="str">
            <v>Erlöse aus den Verkehrsleistungen</v>
          </cell>
          <cell r="C16"/>
          <cell r="D16"/>
          <cell r="E16"/>
          <cell r="F16"/>
          <cell r="G16">
            <v>5161</v>
          </cell>
          <cell r="H16">
            <v>5338</v>
          </cell>
          <cell r="I16"/>
          <cell r="J16">
            <v>-13502</v>
          </cell>
          <cell r="K16">
            <v>-13448</v>
          </cell>
          <cell r="L16">
            <v>-177</v>
          </cell>
          <cell r="M16">
            <v>-3.3158486324466094E-2</v>
          </cell>
          <cell r="N16">
            <v>-54</v>
          </cell>
          <cell r="O16">
            <v>-4.015466983938132E-3</v>
          </cell>
        </row>
        <row r="17">
          <cell r="B17" t="str">
            <v>Andere Betriebserlöse</v>
          </cell>
          <cell r="C17"/>
          <cell r="D17"/>
          <cell r="E17"/>
          <cell r="F17"/>
          <cell r="G17">
            <v>1301</v>
          </cell>
          <cell r="H17">
            <v>1290</v>
          </cell>
          <cell r="I17"/>
          <cell r="J17">
            <v>-2804</v>
          </cell>
          <cell r="K17">
            <v>-2745</v>
          </cell>
          <cell r="L17">
            <v>11</v>
          </cell>
          <cell r="M17">
            <v>8.5271317829457363E-3</v>
          </cell>
          <cell r="N17">
            <v>-59</v>
          </cell>
          <cell r="O17">
            <v>-2.1493624772313296E-2</v>
          </cell>
        </row>
        <row r="18">
          <cell r="B18"/>
          <cell r="C18"/>
          <cell r="D18"/>
          <cell r="E18"/>
          <cell r="F18"/>
          <cell r="G18" t="str">
            <v/>
          </cell>
          <cell r="H18" t="str">
            <v/>
          </cell>
          <cell r="I18"/>
          <cell r="J18"/>
          <cell r="K18"/>
          <cell r="L18" t="str">
            <v xml:space="preserve"> </v>
          </cell>
          <cell r="M18" t="str">
            <v xml:space="preserve"> </v>
          </cell>
          <cell r="N18"/>
          <cell r="O18"/>
        </row>
        <row r="19">
          <cell r="B19" t="str">
            <v>Umsatzerlöse</v>
          </cell>
          <cell r="C19"/>
          <cell r="D19"/>
          <cell r="E19"/>
          <cell r="F19"/>
          <cell r="G19">
            <v>6462</v>
          </cell>
          <cell r="H19">
            <v>6628</v>
          </cell>
          <cell r="I19"/>
          <cell r="J19">
            <v>-16306</v>
          </cell>
          <cell r="K19">
            <v>-16193</v>
          </cell>
          <cell r="L19">
            <v>-166</v>
          </cell>
          <cell r="M19">
            <v>-2.504526252263126E-2</v>
          </cell>
          <cell r="N19">
            <v>-113</v>
          </cell>
          <cell r="O19">
            <v>-6.9783239671462978E-3</v>
          </cell>
        </row>
        <row r="20">
          <cell r="B20"/>
          <cell r="C20"/>
          <cell r="D20"/>
          <cell r="E20"/>
          <cell r="F20"/>
          <cell r="G20">
            <v>0</v>
          </cell>
          <cell r="H20">
            <v>0</v>
          </cell>
          <cell r="I20"/>
          <cell r="J20">
            <v>0</v>
          </cell>
          <cell r="K20">
            <v>0</v>
          </cell>
          <cell r="L20">
            <v>0</v>
          </cell>
          <cell r="M20"/>
          <cell r="N20"/>
          <cell r="O20"/>
        </row>
        <row r="21">
          <cell r="B21" t="str">
            <v xml:space="preserve">Bestandsveränderung </v>
          </cell>
          <cell r="C21"/>
          <cell r="D21"/>
          <cell r="E21"/>
          <cell r="F21"/>
          <cell r="H21"/>
          <cell r="I21"/>
          <cell r="J21"/>
          <cell r="K21"/>
        </row>
        <row r="22">
          <cell r="B22" t="str">
            <v>&amp; akt. Eigenleistungen</v>
          </cell>
          <cell r="C22"/>
          <cell r="D22"/>
          <cell r="E22"/>
          <cell r="F22"/>
          <cell r="G22">
            <v>46</v>
          </cell>
          <cell r="H22">
            <v>34</v>
          </cell>
          <cell r="I22"/>
          <cell r="J22">
            <v>-39</v>
          </cell>
          <cell r="K22">
            <v>-62</v>
          </cell>
          <cell r="L22">
            <v>12</v>
          </cell>
          <cell r="M22">
            <v>0.35294117647058826</v>
          </cell>
          <cell r="N22">
            <v>23</v>
          </cell>
          <cell r="O22">
            <v>0.37096774193548387</v>
          </cell>
        </row>
        <row r="23">
          <cell r="B23" t="str">
            <v>Sonstige betriebliche Erträge</v>
          </cell>
          <cell r="C23"/>
          <cell r="D23"/>
          <cell r="E23"/>
          <cell r="F23"/>
          <cell r="G23">
            <v>514</v>
          </cell>
          <cell r="H23">
            <v>542</v>
          </cell>
          <cell r="I23"/>
          <cell r="J23">
            <v>-929</v>
          </cell>
          <cell r="K23">
            <v>-904</v>
          </cell>
          <cell r="L23">
            <v>-28</v>
          </cell>
          <cell r="M23">
            <v>-5.1660516605166053E-2</v>
          </cell>
          <cell r="N23">
            <v>-25</v>
          </cell>
          <cell r="O23">
            <v>-2.7654867256637169E-2</v>
          </cell>
        </row>
        <row r="24">
          <cell r="B24"/>
          <cell r="C24"/>
          <cell r="D24"/>
          <cell r="E24"/>
          <cell r="F24"/>
          <cell r="G24"/>
          <cell r="H24" t="str">
            <v/>
          </cell>
          <cell r="I24"/>
          <cell r="J24"/>
          <cell r="K24"/>
          <cell r="L24" t="str">
            <v xml:space="preserve"> </v>
          </cell>
          <cell r="M24" t="str">
            <v xml:space="preserve"> </v>
          </cell>
          <cell r="N24"/>
          <cell r="O24"/>
        </row>
        <row r="25">
          <cell r="B25" t="str">
            <v>betriebliche Erträge</v>
          </cell>
          <cell r="C25"/>
          <cell r="D25"/>
          <cell r="E25"/>
          <cell r="F25"/>
          <cell r="G25">
            <v>7022</v>
          </cell>
          <cell r="H25">
            <v>7204</v>
          </cell>
          <cell r="I25"/>
          <cell r="J25">
            <v>-17274</v>
          </cell>
          <cell r="K25">
            <v>-17159</v>
          </cell>
          <cell r="L25">
            <v>-182</v>
          </cell>
          <cell r="M25">
            <v>-2.526374236535258E-2</v>
          </cell>
          <cell r="N25">
            <v>-115</v>
          </cell>
          <cell r="O25">
            <v>-6.7020222623696019E-3</v>
          </cell>
        </row>
        <row r="26">
          <cell r="B26"/>
          <cell r="C26"/>
          <cell r="D26"/>
          <cell r="E26"/>
          <cell r="F26"/>
          <cell r="G26">
            <v>0</v>
          </cell>
          <cell r="H26">
            <v>0</v>
          </cell>
          <cell r="I26"/>
          <cell r="J26">
            <v>0</v>
          </cell>
          <cell r="K26">
            <v>0</v>
          </cell>
          <cell r="L26">
            <v>0</v>
          </cell>
          <cell r="M26" t="str">
            <v xml:space="preserve"> </v>
          </cell>
          <cell r="N26"/>
          <cell r="O26"/>
        </row>
        <row r="27">
          <cell r="B27" t="str">
            <v>Materialaufwand</v>
          </cell>
          <cell r="C27"/>
          <cell r="D27"/>
          <cell r="E27"/>
          <cell r="F27"/>
          <cell r="G27">
            <v>-3933</v>
          </cell>
          <cell r="H27">
            <v>-4099</v>
          </cell>
          <cell r="I27"/>
          <cell r="J27">
            <v>9383</v>
          </cell>
          <cell r="K27">
            <v>9446</v>
          </cell>
          <cell r="L27">
            <v>-166</v>
          </cell>
          <cell r="M27">
            <v>-4.0497682361551601E-2</v>
          </cell>
          <cell r="N27">
            <v>63</v>
          </cell>
          <cell r="O27">
            <v>6.6694897311031127E-3</v>
          </cell>
        </row>
        <row r="28">
          <cell r="B28" t="str">
            <v>Personalaufwand</v>
          </cell>
          <cell r="C28"/>
          <cell r="D28"/>
          <cell r="E28"/>
          <cell r="F28"/>
          <cell r="G28">
            <v>-1798</v>
          </cell>
          <cell r="H28">
            <v>-1788</v>
          </cell>
          <cell r="I28"/>
          <cell r="J28">
            <v>3666</v>
          </cell>
          <cell r="K28">
            <v>3044</v>
          </cell>
          <cell r="L28">
            <v>10</v>
          </cell>
          <cell r="M28">
            <v>5.5928411633109623E-3</v>
          </cell>
          <cell r="N28">
            <v>-622</v>
          </cell>
          <cell r="O28">
            <v>-0.20433639947437582</v>
          </cell>
        </row>
        <row r="29">
          <cell r="B29" t="str">
            <v>Abschreibungen</v>
          </cell>
          <cell r="C29"/>
          <cell r="D29"/>
          <cell r="E29"/>
          <cell r="F29"/>
          <cell r="G29">
            <v>-340</v>
          </cell>
          <cell r="H29">
            <v>-490</v>
          </cell>
          <cell r="I29"/>
          <cell r="J29">
            <v>1084</v>
          </cell>
          <cell r="K29">
            <v>855</v>
          </cell>
          <cell r="L29">
            <v>-150</v>
          </cell>
          <cell r="M29">
            <v>-0.30612244897959184</v>
          </cell>
          <cell r="N29">
            <v>-229</v>
          </cell>
          <cell r="O29">
            <v>-0.26783625730994154</v>
          </cell>
        </row>
        <row r="30">
          <cell r="B30" t="str">
            <v>Sonstige betriebliche Aufwendungen</v>
          </cell>
          <cell r="C30"/>
          <cell r="D30"/>
          <cell r="E30"/>
          <cell r="F30"/>
          <cell r="G30">
            <v>-1134</v>
          </cell>
          <cell r="H30">
            <v>-1290</v>
          </cell>
          <cell r="I30"/>
          <cell r="J30">
            <v>2376</v>
          </cell>
          <cell r="K30">
            <v>2436</v>
          </cell>
          <cell r="L30">
            <v>-156</v>
          </cell>
          <cell r="M30">
            <v>-0.12093023255813953</v>
          </cell>
          <cell r="N30">
            <v>60</v>
          </cell>
          <cell r="O30">
            <v>2.4630541871921183E-2</v>
          </cell>
        </row>
        <row r="31">
          <cell r="B31" t="str">
            <v xml:space="preserve"> </v>
          </cell>
          <cell r="C31" t="str">
            <v xml:space="preserve"> </v>
          </cell>
          <cell r="D31" t="str">
            <v xml:space="preserve"> </v>
          </cell>
          <cell r="E31"/>
          <cell r="F31"/>
          <cell r="G31" t="str">
            <v/>
          </cell>
          <cell r="H31" t="str">
            <v/>
          </cell>
          <cell r="I31"/>
          <cell r="J31"/>
          <cell r="K31"/>
          <cell r="L31" t="str">
            <v xml:space="preserve"> </v>
          </cell>
          <cell r="M31" t="str">
            <v xml:space="preserve"> </v>
          </cell>
          <cell r="N31"/>
          <cell r="O31"/>
        </row>
        <row r="32">
          <cell r="B32" t="str">
            <v>betriebliche Aufwendungen</v>
          </cell>
          <cell r="C32"/>
          <cell r="D32"/>
          <cell r="E32"/>
          <cell r="F32"/>
          <cell r="G32">
            <v>-7205</v>
          </cell>
          <cell r="H32">
            <v>-7667</v>
          </cell>
          <cell r="I32"/>
          <cell r="J32">
            <v>16509</v>
          </cell>
          <cell r="K32">
            <v>15781</v>
          </cell>
          <cell r="L32">
            <v>-462</v>
          </cell>
          <cell r="M32">
            <v>-6.0258249641319941E-2</v>
          </cell>
          <cell r="N32">
            <v>-728</v>
          </cell>
          <cell r="O32">
            <v>-4.6131423864140424E-2</v>
          </cell>
        </row>
        <row r="33">
          <cell r="B33"/>
          <cell r="C33"/>
          <cell r="D33"/>
          <cell r="E33"/>
          <cell r="F33"/>
          <cell r="G33">
            <v>0</v>
          </cell>
          <cell r="H33">
            <v>0</v>
          </cell>
          <cell r="I33"/>
          <cell r="J33">
            <v>0</v>
          </cell>
          <cell r="K33">
            <v>0</v>
          </cell>
          <cell r="L33">
            <v>0</v>
          </cell>
          <cell r="M33" t="str">
            <v xml:space="preserve"> </v>
          </cell>
          <cell r="N33"/>
          <cell r="O33"/>
        </row>
        <row r="34">
          <cell r="B34" t="str">
            <v>Ergebnis der betrieblichen Tätigkeit</v>
          </cell>
          <cell r="C34"/>
          <cell r="D34"/>
          <cell r="E34"/>
          <cell r="F34"/>
          <cell r="G34">
            <v>-183</v>
          </cell>
          <cell r="H34">
            <v>-463</v>
          </cell>
          <cell r="I34"/>
          <cell r="J34">
            <v>-765</v>
          </cell>
          <cell r="K34">
            <v>-1378</v>
          </cell>
          <cell r="L34">
            <v>280</v>
          </cell>
          <cell r="M34">
            <v>0.60475161987041037</v>
          </cell>
          <cell r="N34">
            <v>613</v>
          </cell>
          <cell r="O34">
            <v>0.44484760522496369</v>
          </cell>
        </row>
        <row r="35">
          <cell r="B35"/>
          <cell r="C35"/>
          <cell r="D35"/>
          <cell r="E35"/>
          <cell r="F35"/>
          <cell r="G35">
            <v>0</v>
          </cell>
          <cell r="H35">
            <v>0</v>
          </cell>
          <cell r="I35"/>
          <cell r="J35"/>
          <cell r="K35"/>
          <cell r="L35" t="str">
            <v xml:space="preserve"> </v>
          </cell>
          <cell r="M35" t="str">
            <v xml:space="preserve"> </v>
          </cell>
          <cell r="N35"/>
          <cell r="O35"/>
        </row>
        <row r="36">
          <cell r="B36" t="str">
            <v xml:space="preserve">Ergebnis aus </v>
          </cell>
          <cell r="C36"/>
          <cell r="D36"/>
          <cell r="E36"/>
          <cell r="F36"/>
          <cell r="G36"/>
          <cell r="H36"/>
          <cell r="I36"/>
          <cell r="J36"/>
          <cell r="K36"/>
        </row>
        <row r="37">
          <cell r="B37" t="str">
            <v>at equity bewerteten Finanzanlagen</v>
          </cell>
          <cell r="C37"/>
          <cell r="D37"/>
          <cell r="E37"/>
          <cell r="F37"/>
          <cell r="G37">
            <v>-13</v>
          </cell>
          <cell r="H37">
            <v>-10</v>
          </cell>
          <cell r="I37"/>
          <cell r="J37">
            <v>-89</v>
          </cell>
          <cell r="K37">
            <v>-33</v>
          </cell>
          <cell r="L37">
            <v>-3</v>
          </cell>
          <cell r="M37">
            <v>-0.3</v>
          </cell>
          <cell r="N37">
            <v>-56</v>
          </cell>
          <cell r="O37">
            <v>-1.696969696969697</v>
          </cell>
        </row>
        <row r="38">
          <cell r="B38" t="str">
            <v>übriges Beteiligungsergebnis</v>
          </cell>
          <cell r="C38"/>
          <cell r="D38"/>
          <cell r="E38"/>
          <cell r="F38"/>
          <cell r="G38">
            <v>5</v>
          </cell>
          <cell r="H38">
            <v>6</v>
          </cell>
          <cell r="I38"/>
          <cell r="J38">
            <v>-21</v>
          </cell>
          <cell r="K38">
            <v>-48</v>
          </cell>
          <cell r="L38">
            <v>-1</v>
          </cell>
          <cell r="M38">
            <v>-0.16666666666666666</v>
          </cell>
          <cell r="N38">
            <v>27</v>
          </cell>
          <cell r="O38">
            <v>0.5625</v>
          </cell>
        </row>
        <row r="39">
          <cell r="B39" t="str">
            <v>Zinserträge</v>
          </cell>
          <cell r="C39"/>
          <cell r="D39"/>
          <cell r="E39"/>
          <cell r="F39"/>
          <cell r="G39">
            <v>36</v>
          </cell>
          <cell r="H39">
            <v>41</v>
          </cell>
          <cell r="I39"/>
          <cell r="J39">
            <v>-86</v>
          </cell>
          <cell r="K39">
            <v>-78</v>
          </cell>
          <cell r="L39">
            <v>-5</v>
          </cell>
          <cell r="M39">
            <v>-0.12195121951219512</v>
          </cell>
          <cell r="N39">
            <v>-8</v>
          </cell>
          <cell r="O39">
            <v>-0.10256410256410256</v>
          </cell>
        </row>
        <row r="40">
          <cell r="B40" t="str">
            <v>Zinsaufwand</v>
          </cell>
          <cell r="C40"/>
          <cell r="D40"/>
          <cell r="E40"/>
          <cell r="F40"/>
          <cell r="G40">
            <v>-111</v>
          </cell>
          <cell r="H40">
            <v>-124</v>
          </cell>
          <cell r="I40"/>
          <cell r="J40">
            <v>268</v>
          </cell>
          <cell r="K40">
            <v>276</v>
          </cell>
          <cell r="L40">
            <v>-13</v>
          </cell>
          <cell r="M40">
            <v>-0.10483870967741936</v>
          </cell>
          <cell r="N40">
            <v>8</v>
          </cell>
          <cell r="O40">
            <v>2.8985507246376812E-2</v>
          </cell>
        </row>
        <row r="41">
          <cell r="B41" t="str">
            <v>Zinsergebnis</v>
          </cell>
          <cell r="C41"/>
          <cell r="D41"/>
          <cell r="E41"/>
          <cell r="F41"/>
          <cell r="G41">
            <v>-75</v>
          </cell>
          <cell r="H41">
            <v>-83</v>
          </cell>
          <cell r="I41"/>
          <cell r="J41">
            <v>182</v>
          </cell>
          <cell r="K41">
            <v>198</v>
          </cell>
          <cell r="L41">
            <v>8</v>
          </cell>
          <cell r="M41">
            <v>9.6385542168674704E-2</v>
          </cell>
          <cell r="N41">
            <v>-16</v>
          </cell>
          <cell r="O41">
            <v>-8.0808080808080815E-2</v>
          </cell>
        </row>
        <row r="42">
          <cell r="B42" t="str">
            <v>übrige Finanzposten</v>
          </cell>
          <cell r="C42"/>
          <cell r="D42"/>
          <cell r="E42"/>
          <cell r="F42"/>
          <cell r="G42">
            <v>-41</v>
          </cell>
          <cell r="H42">
            <v>-29</v>
          </cell>
          <cell r="I42"/>
          <cell r="J42">
            <v>28</v>
          </cell>
          <cell r="K42">
            <v>-9</v>
          </cell>
          <cell r="L42">
            <v>-12</v>
          </cell>
          <cell r="M42">
            <v>-0.41379310344827586</v>
          </cell>
          <cell r="N42">
            <v>37</v>
          </cell>
          <cell r="O42" t="str">
            <v/>
          </cell>
        </row>
        <row r="43">
          <cell r="B43"/>
          <cell r="C43"/>
          <cell r="D43"/>
          <cell r="E43" t="str">
            <v xml:space="preserve"> </v>
          </cell>
          <cell r="F43"/>
          <cell r="G43" t="str">
            <v/>
          </cell>
          <cell r="H43" t="str">
            <v/>
          </cell>
          <cell r="I43"/>
          <cell r="J43"/>
          <cell r="K43"/>
          <cell r="L43" t="str">
            <v xml:space="preserve"> </v>
          </cell>
          <cell r="M43" t="str">
            <v xml:space="preserve"> </v>
          </cell>
          <cell r="N43"/>
          <cell r="O43"/>
        </row>
        <row r="44">
          <cell r="B44" t="str">
            <v>Finanzergebnis</v>
          </cell>
          <cell r="C44"/>
          <cell r="D44"/>
          <cell r="E44"/>
          <cell r="F44"/>
          <cell r="G44">
            <v>-124</v>
          </cell>
          <cell r="H44">
            <v>-116</v>
          </cell>
          <cell r="I44"/>
          <cell r="J44">
            <v>100</v>
          </cell>
          <cell r="K44">
            <v>108</v>
          </cell>
          <cell r="L44">
            <v>-8</v>
          </cell>
          <cell r="M44">
            <v>-6.8965517241379309E-2</v>
          </cell>
          <cell r="N44">
            <v>-8</v>
          </cell>
          <cell r="O44">
            <v>-7.407407407407407E-2</v>
          </cell>
        </row>
        <row r="45">
          <cell r="B45"/>
          <cell r="C45"/>
          <cell r="D45"/>
          <cell r="E45"/>
          <cell r="F45"/>
          <cell r="G45">
            <v>0</v>
          </cell>
          <cell r="H45">
            <v>0</v>
          </cell>
          <cell r="I45"/>
          <cell r="J45">
            <v>0</v>
          </cell>
          <cell r="K45">
            <v>0</v>
          </cell>
          <cell r="L45">
            <v>0</v>
          </cell>
          <cell r="M45" t="str">
            <v xml:space="preserve"> </v>
          </cell>
          <cell r="N45"/>
          <cell r="O45"/>
        </row>
        <row r="46">
          <cell r="B46" t="str">
            <v>Ergebnis vor Ertragsteuern</v>
          </cell>
          <cell r="C46"/>
          <cell r="D46"/>
          <cell r="E46"/>
          <cell r="F46"/>
          <cell r="G46">
            <v>-307</v>
          </cell>
          <cell r="H46">
            <v>-579</v>
          </cell>
          <cell r="I46"/>
          <cell r="J46">
            <v>-665</v>
          </cell>
          <cell r="K46">
            <v>-1270</v>
          </cell>
          <cell r="L46">
            <v>272</v>
          </cell>
          <cell r="M46">
            <v>0.46977547495682209</v>
          </cell>
          <cell r="N46">
            <v>605</v>
          </cell>
          <cell r="O46">
            <v>0.4763779527559055</v>
          </cell>
        </row>
        <row r="47"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 t="str">
            <v xml:space="preserve"> </v>
          </cell>
          <cell r="M47"/>
          <cell r="N47"/>
          <cell r="O47"/>
        </row>
        <row r="48">
          <cell r="B48" t="str">
            <v>Ertragsteuern</v>
          </cell>
          <cell r="C48"/>
          <cell r="D48"/>
          <cell r="E48"/>
          <cell r="F48"/>
          <cell r="G48">
            <v>59</v>
          </cell>
          <cell r="H48">
            <v>125</v>
          </cell>
          <cell r="I48"/>
          <cell r="J48">
            <v>159</v>
          </cell>
          <cell r="K48">
            <v>144</v>
          </cell>
          <cell r="L48">
            <v>66</v>
          </cell>
          <cell r="M48">
            <v>0.52800000000000002</v>
          </cell>
          <cell r="N48">
            <v>-15</v>
          </cell>
          <cell r="O48">
            <v>-0.10416666666666667</v>
          </cell>
        </row>
        <row r="49"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</row>
        <row r="50">
          <cell r="B50" t="str">
            <v>Ergebnis aus fortgeführten Geschäftsbereichen</v>
          </cell>
          <cell r="C50"/>
          <cell r="D50"/>
          <cell r="E50"/>
          <cell r="F50"/>
          <cell r="G50">
            <v>-248</v>
          </cell>
          <cell r="H50">
            <v>-454</v>
          </cell>
          <cell r="I50"/>
          <cell r="J50">
            <v>-506</v>
          </cell>
          <cell r="K50">
            <v>-1126</v>
          </cell>
          <cell r="L50">
            <v>206</v>
          </cell>
          <cell r="M50">
            <v>0.45374449339207046</v>
          </cell>
          <cell r="N50"/>
          <cell r="O50">
            <v>0.4763779527559055</v>
          </cell>
        </row>
        <row r="51">
          <cell r="B51"/>
          <cell r="C51"/>
          <cell r="D51"/>
          <cell r="E51"/>
          <cell r="F51"/>
          <cell r="G51"/>
          <cell r="H51"/>
          <cell r="I51"/>
          <cell r="J51">
            <v>-617</v>
          </cell>
          <cell r="K51"/>
          <cell r="L51"/>
          <cell r="M51"/>
          <cell r="N51"/>
          <cell r="O51"/>
        </row>
        <row r="52">
          <cell r="B52" t="e">
            <v>#REF!</v>
          </cell>
          <cell r="C52"/>
          <cell r="D52"/>
          <cell r="E52"/>
          <cell r="F52"/>
          <cell r="G52" t="e">
            <v>#REF!</v>
          </cell>
          <cell r="H52" t="e">
            <v>#REF!</v>
          </cell>
          <cell r="I52"/>
          <cell r="J52" t="e">
            <v>#REF!</v>
          </cell>
          <cell r="K52">
            <v>-15</v>
          </cell>
          <cell r="L52" t="e">
            <v>#REF!</v>
          </cell>
          <cell r="M52" t="e">
            <v>#REF!</v>
          </cell>
          <cell r="N52" t="e">
            <v>#REF!</v>
          </cell>
          <cell r="O52" t="e">
            <v>#REF!</v>
          </cell>
        </row>
        <row r="53">
          <cell r="B53" t="str">
            <v>Ergebnis aus fortgeführten Geschäftsbereichen</v>
          </cell>
          <cell r="C53"/>
          <cell r="D53"/>
          <cell r="E53"/>
          <cell r="F53"/>
          <cell r="G53">
            <v>-248</v>
          </cell>
          <cell r="H53">
            <v>-454</v>
          </cell>
          <cell r="I53"/>
          <cell r="J53">
            <v>-506</v>
          </cell>
          <cell r="K53">
            <v>-1126</v>
          </cell>
          <cell r="L53">
            <v>206</v>
          </cell>
          <cell r="M53">
            <v>0.45374449339207046</v>
          </cell>
          <cell r="N53">
            <v>620</v>
          </cell>
          <cell r="O53">
            <v>0.55062166962699821</v>
          </cell>
        </row>
        <row r="54">
          <cell r="B54"/>
          <cell r="C54"/>
          <cell r="D54"/>
          <cell r="E54"/>
          <cell r="F54"/>
          <cell r="G54">
            <v>0</v>
          </cell>
          <cell r="H54">
            <v>0</v>
          </cell>
          <cell r="I54"/>
          <cell r="J54">
            <v>0</v>
          </cell>
          <cell r="K54">
            <v>0</v>
          </cell>
          <cell r="L54"/>
          <cell r="M54"/>
          <cell r="N54"/>
          <cell r="O54"/>
        </row>
        <row r="55">
          <cell r="B55" t="str">
            <v>Ergebnis aus aufgegebenen Geschäftsbereichen</v>
          </cell>
          <cell r="C55"/>
          <cell r="D55"/>
          <cell r="E55"/>
          <cell r="F55"/>
          <cell r="G55">
            <v>0</v>
          </cell>
          <cell r="H55">
            <v>0</v>
          </cell>
          <cell r="I55"/>
          <cell r="J55">
            <v>0</v>
          </cell>
          <cell r="K55">
            <v>-35</v>
          </cell>
          <cell r="L55">
            <v>0</v>
          </cell>
          <cell r="M55" t="str">
            <v/>
          </cell>
          <cell r="N55">
            <v>35</v>
          </cell>
          <cell r="O55">
            <v>1</v>
          </cell>
        </row>
        <row r="56"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  <cell r="O56"/>
        </row>
        <row r="57">
          <cell r="B57" t="str">
            <v>Ergebnis nach Steuern</v>
          </cell>
          <cell r="C57"/>
          <cell r="D57"/>
          <cell r="E57"/>
          <cell r="F57"/>
          <cell r="G57">
            <v>-248</v>
          </cell>
          <cell r="H57">
            <v>-454</v>
          </cell>
          <cell r="I57"/>
          <cell r="J57">
            <v>-506</v>
          </cell>
          <cell r="K57">
            <v>-1161</v>
          </cell>
          <cell r="L57">
            <v>206</v>
          </cell>
          <cell r="M57">
            <v>0.56416881998277346</v>
          </cell>
          <cell r="N57">
            <v>655</v>
          </cell>
          <cell r="O57">
            <v>0.56416881998277346</v>
          </cell>
        </row>
        <row r="58"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/>
        </row>
        <row r="59">
          <cell r="B59" t="str">
            <v>Auf Minderheiten entfallendes Ergebnis</v>
          </cell>
          <cell r="C59"/>
          <cell r="D59"/>
          <cell r="E59"/>
          <cell r="F59"/>
          <cell r="G59">
            <v>-4</v>
          </cell>
          <cell r="H59">
            <v>-4</v>
          </cell>
          <cell r="I59"/>
          <cell r="J59">
            <v>7</v>
          </cell>
          <cell r="K59">
            <v>6</v>
          </cell>
          <cell r="L59">
            <v>0</v>
          </cell>
          <cell r="M59">
            <v>0</v>
          </cell>
          <cell r="N59">
            <v>1</v>
          </cell>
          <cell r="O59">
            <v>0.16666666666666666</v>
          </cell>
        </row>
        <row r="60"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  <cell r="O60"/>
        </row>
        <row r="61">
          <cell r="B61" t="str">
            <v>Auf Aktionäre der Deutschen Lufthansa AG</v>
          </cell>
          <cell r="C61"/>
          <cell r="D61"/>
          <cell r="E61"/>
          <cell r="F61"/>
          <cell r="G61">
            <v>-252</v>
          </cell>
          <cell r="H61">
            <v>-458</v>
          </cell>
          <cell r="I61"/>
          <cell r="J61">
            <v>-499</v>
          </cell>
          <cell r="K61">
            <v>-1155</v>
          </cell>
          <cell r="L61">
            <v>206</v>
          </cell>
          <cell r="M61">
            <v>0.44978165938864628</v>
          </cell>
          <cell r="N61">
            <v>656</v>
          </cell>
          <cell r="O61">
            <v>0.56796536796536801</v>
          </cell>
        </row>
        <row r="62">
          <cell r="B62" t="str">
            <v>entfallendes Konzernergebnis</v>
          </cell>
          <cell r="C62"/>
          <cell r="D62"/>
          <cell r="E62"/>
          <cell r="F62"/>
          <cell r="G62">
            <v>0</v>
          </cell>
          <cell r="H62">
            <v>0</v>
          </cell>
          <cell r="I62"/>
          <cell r="J62"/>
          <cell r="K62"/>
          <cell r="L62"/>
          <cell r="M62"/>
          <cell r="N62"/>
          <cell r="O62"/>
        </row>
        <row r="63"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</row>
        <row r="64"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</row>
        <row r="65">
          <cell r="L65"/>
          <cell r="M65"/>
        </row>
        <row r="66">
          <cell r="B66"/>
          <cell r="C66"/>
          <cell r="D66"/>
          <cell r="E66"/>
          <cell r="F66"/>
          <cell r="G66"/>
          <cell r="I66"/>
          <cell r="J66"/>
          <cell r="K66"/>
          <cell r="M66"/>
          <cell r="N66"/>
          <cell r="O66" t="str">
            <v/>
          </cell>
        </row>
        <row r="67">
          <cell r="B67" t="str">
            <v>Ergebnis je Aktie verwässert / unverwässert</v>
          </cell>
          <cell r="C67"/>
          <cell r="D67"/>
          <cell r="E67"/>
          <cell r="F67"/>
          <cell r="G67">
            <v>-0.55000000000000004</v>
          </cell>
          <cell r="H67">
            <v>-1</v>
          </cell>
          <cell r="I67"/>
          <cell r="J67">
            <v>0</v>
          </cell>
          <cell r="K67">
            <v>0</v>
          </cell>
          <cell r="L67">
            <v>0.44999999999999996</v>
          </cell>
          <cell r="M67">
            <v>0.44999999999999996</v>
          </cell>
          <cell r="N67">
            <v>0</v>
          </cell>
          <cell r="O67" t="str">
            <v/>
          </cell>
        </row>
        <row r="68">
          <cell r="B68"/>
          <cell r="C68"/>
          <cell r="D68"/>
          <cell r="E68"/>
          <cell r="F68"/>
          <cell r="G68"/>
          <cell r="H68"/>
          <cell r="I68"/>
          <cell r="J68"/>
          <cell r="K68"/>
          <cell r="L68"/>
          <cell r="M68"/>
          <cell r="N68"/>
          <cell r="O68"/>
        </row>
        <row r="69">
          <cell r="B69"/>
          <cell r="C69"/>
          <cell r="D69"/>
          <cell r="E69"/>
          <cell r="F69"/>
          <cell r="G69"/>
          <cell r="M69"/>
          <cell r="N69"/>
          <cell r="O69"/>
        </row>
        <row r="70">
          <cell r="B70" t="str">
            <v>Ergebnis je Aktie verwässert / unverwässert</v>
          </cell>
          <cell r="C70"/>
          <cell r="D70"/>
          <cell r="E70"/>
          <cell r="F70"/>
          <cell r="G70">
            <v>-0.55000000000000004</v>
          </cell>
          <cell r="H70">
            <v>-1</v>
          </cell>
          <cell r="I70"/>
          <cell r="J70">
            <v>0</v>
          </cell>
          <cell r="K70">
            <v>0</v>
          </cell>
          <cell r="L70">
            <v>0.44999999999999996</v>
          </cell>
          <cell r="M70">
            <v>0.44999999999999996</v>
          </cell>
          <cell r="N70">
            <v>0</v>
          </cell>
          <cell r="O70" t="str">
            <v/>
          </cell>
        </row>
        <row r="71">
          <cell r="B71" t="str">
            <v>aus fortgeführten Geschäftsbereichen in €</v>
          </cell>
          <cell r="C71"/>
          <cell r="D71"/>
          <cell r="E71"/>
          <cell r="F71"/>
          <cell r="G71"/>
          <cell r="H71"/>
          <cell r="I71"/>
          <cell r="L71"/>
          <cell r="M71"/>
          <cell r="N71"/>
          <cell r="O71"/>
        </row>
        <row r="72">
          <cell r="B72"/>
          <cell r="C72"/>
          <cell r="D72"/>
          <cell r="E72"/>
          <cell r="F72"/>
          <cell r="G72"/>
          <cell r="M72"/>
          <cell r="N72"/>
          <cell r="O72"/>
        </row>
      </sheetData>
      <sheetData sheetId="11">
        <row r="13">
          <cell r="B13" t="str">
            <v>Aktiva</v>
          </cell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</row>
        <row r="14">
          <cell r="B14" t="str">
            <v>Immaterielle Vermögensgegenstände mit unbestimmter Nutzungsdauer</v>
          </cell>
          <cell r="C14"/>
          <cell r="D14"/>
          <cell r="E14"/>
          <cell r="F14"/>
          <cell r="G14"/>
          <cell r="H14"/>
          <cell r="I14"/>
          <cell r="J14">
            <v>1188</v>
          </cell>
          <cell r="K14">
            <v>1188</v>
          </cell>
          <cell r="L14">
            <v>1191</v>
          </cell>
          <cell r="M14">
            <v>0</v>
          </cell>
          <cell r="N14">
            <v>0</v>
          </cell>
          <cell r="O14">
            <v>-3</v>
          </cell>
          <cell r="P14">
            <v>-2.5188916876574307E-3</v>
          </cell>
        </row>
        <row r="15">
          <cell r="B15" t="str">
            <v>Sonstige immaterielle Vermögenswerte</v>
          </cell>
          <cell r="C15"/>
          <cell r="D15"/>
          <cell r="E15"/>
          <cell r="F15"/>
          <cell r="G15"/>
          <cell r="H15"/>
          <cell r="I15"/>
          <cell r="J15">
            <v>377</v>
          </cell>
          <cell r="K15">
            <v>381</v>
          </cell>
          <cell r="L15">
            <v>364</v>
          </cell>
          <cell r="M15">
            <v>-4</v>
          </cell>
          <cell r="N15">
            <v>-1.0498687664041995E-2</v>
          </cell>
          <cell r="O15">
            <v>13</v>
          </cell>
          <cell r="P15">
            <v>3.5714285714285712E-2</v>
          </cell>
        </row>
        <row r="16">
          <cell r="B16" t="str">
            <v>Flugzeuge und Reservetriebwerke</v>
          </cell>
          <cell r="C16"/>
          <cell r="D16"/>
          <cell r="E16"/>
          <cell r="F16"/>
          <cell r="G16"/>
          <cell r="H16"/>
          <cell r="I16"/>
          <cell r="J16">
            <v>12856</v>
          </cell>
          <cell r="K16">
            <v>12359</v>
          </cell>
          <cell r="L16">
            <v>12036</v>
          </cell>
          <cell r="M16">
            <v>497</v>
          </cell>
          <cell r="N16">
            <v>4.0213609515332954E-2</v>
          </cell>
          <cell r="O16">
            <v>820</v>
          </cell>
          <cell r="P16">
            <v>6.8128946493851775E-2</v>
          </cell>
        </row>
        <row r="17">
          <cell r="B17" t="str">
            <v>Reparaturfähige Flugzeugersatzteile</v>
          </cell>
          <cell r="C17"/>
          <cell r="D17"/>
          <cell r="E17"/>
          <cell r="F17"/>
          <cell r="G17"/>
          <cell r="H17"/>
          <cell r="I17"/>
          <cell r="J17">
            <v>960</v>
          </cell>
          <cell r="K17">
            <v>959</v>
          </cell>
          <cell r="L17">
            <v>896</v>
          </cell>
          <cell r="M17">
            <v>1</v>
          </cell>
          <cell r="N17">
            <v>1.0427528675703858E-3</v>
          </cell>
          <cell r="O17">
            <v>64</v>
          </cell>
          <cell r="P17">
            <v>7.1428571428571425E-2</v>
          </cell>
        </row>
        <row r="18">
          <cell r="B18" t="str">
            <v>Übriges Sachanlagevermögen</v>
          </cell>
          <cell r="C18"/>
          <cell r="D18"/>
          <cell r="E18"/>
          <cell r="F18"/>
          <cell r="G18"/>
          <cell r="H18"/>
          <cell r="I18"/>
          <cell r="J18">
            <v>2072</v>
          </cell>
          <cell r="K18">
            <v>2059</v>
          </cell>
          <cell r="L18">
            <v>2057</v>
          </cell>
          <cell r="M18">
            <v>13</v>
          </cell>
          <cell r="N18">
            <v>6.3137445361826127E-3</v>
          </cell>
          <cell r="O18">
            <v>15</v>
          </cell>
          <cell r="P18">
            <v>7.2921730675741371E-3</v>
          </cell>
        </row>
        <row r="19">
          <cell r="B19" t="str">
            <v>Als Finanzinvestition gehaltene Immobilien</v>
          </cell>
          <cell r="C19"/>
          <cell r="D19"/>
          <cell r="E19"/>
          <cell r="F19"/>
          <cell r="G19"/>
          <cell r="H19"/>
          <cell r="I19"/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 t="str">
            <v/>
          </cell>
        </row>
        <row r="20">
          <cell r="B20" t="str">
            <v>Nach der Equity-Methode bewertete Beteiligungen</v>
          </cell>
          <cell r="C20"/>
          <cell r="D20"/>
          <cell r="E20"/>
          <cell r="F20"/>
          <cell r="G20"/>
          <cell r="H20"/>
          <cell r="I20"/>
          <cell r="J20">
            <v>388</v>
          </cell>
          <cell r="K20">
            <v>441</v>
          </cell>
          <cell r="L20">
            <v>385</v>
          </cell>
          <cell r="M20">
            <v>-53</v>
          </cell>
          <cell r="N20">
            <v>-0.12018140589569161</v>
          </cell>
          <cell r="O20">
            <v>3</v>
          </cell>
          <cell r="P20">
            <v>7.7922077922077922E-3</v>
          </cell>
        </row>
        <row r="21">
          <cell r="B21" t="str">
            <v>Übrige Beteiligungen</v>
          </cell>
          <cell r="C21"/>
          <cell r="D21"/>
          <cell r="E21"/>
          <cell r="F21"/>
          <cell r="G21"/>
          <cell r="H21"/>
          <cell r="I21"/>
          <cell r="J21">
            <v>459</v>
          </cell>
          <cell r="K21">
            <v>500</v>
          </cell>
          <cell r="L21">
            <v>466</v>
          </cell>
          <cell r="M21">
            <v>-41</v>
          </cell>
          <cell r="N21">
            <v>-8.2000000000000003E-2</v>
          </cell>
          <cell r="O21">
            <v>-7</v>
          </cell>
          <cell r="P21">
            <v>-1.5021459227467811E-2</v>
          </cell>
        </row>
        <row r="22">
          <cell r="B22" t="str">
            <v>Langfristige Wertpapiere</v>
          </cell>
          <cell r="C22"/>
          <cell r="D22"/>
          <cell r="E22"/>
          <cell r="F22"/>
          <cell r="G22"/>
          <cell r="H22"/>
          <cell r="I22"/>
          <cell r="J22">
            <v>20</v>
          </cell>
          <cell r="K22">
            <v>20</v>
          </cell>
          <cell r="L22">
            <v>19</v>
          </cell>
          <cell r="M22">
            <v>0</v>
          </cell>
          <cell r="N22">
            <v>0</v>
          </cell>
          <cell r="O22">
            <v>1</v>
          </cell>
          <cell r="P22">
            <v>5.2631578947368418E-2</v>
          </cell>
        </row>
        <row r="23">
          <cell r="B23" t="str">
            <v>Ausleihungen und Forderungen</v>
          </cell>
          <cell r="C23"/>
          <cell r="D23"/>
          <cell r="E23"/>
          <cell r="F23"/>
          <cell r="G23"/>
          <cell r="H23"/>
          <cell r="I23"/>
          <cell r="J23">
            <v>512</v>
          </cell>
          <cell r="K23">
            <v>500</v>
          </cell>
          <cell r="L23">
            <v>445</v>
          </cell>
          <cell r="M23">
            <v>12</v>
          </cell>
          <cell r="N23">
            <v>2.4E-2</v>
          </cell>
          <cell r="O23">
            <v>67</v>
          </cell>
          <cell r="P23">
            <v>0.15056179775280898</v>
          </cell>
        </row>
        <row r="24">
          <cell r="B24" t="str">
            <v>Derivative Finanzinstrumente</v>
          </cell>
          <cell r="C24"/>
          <cell r="D24"/>
          <cell r="E24"/>
          <cell r="F24"/>
          <cell r="G24"/>
          <cell r="H24"/>
          <cell r="I24"/>
          <cell r="J24">
            <v>276</v>
          </cell>
          <cell r="K24">
            <v>335</v>
          </cell>
          <cell r="L24">
            <v>300</v>
          </cell>
          <cell r="M24">
            <v>-59</v>
          </cell>
          <cell r="N24">
            <v>-0.17611940298507461</v>
          </cell>
          <cell r="O24">
            <v>-24</v>
          </cell>
          <cell r="P24">
            <v>-0.08</v>
          </cell>
        </row>
        <row r="25">
          <cell r="B25" t="str">
            <v>Aktiver Rechnungsabgrenzungsposten</v>
          </cell>
          <cell r="C25"/>
          <cell r="D25"/>
          <cell r="E25"/>
          <cell r="F25"/>
          <cell r="G25"/>
          <cell r="H25"/>
          <cell r="I25"/>
          <cell r="J25">
            <v>18</v>
          </cell>
          <cell r="K25">
            <v>16</v>
          </cell>
          <cell r="L25">
            <v>21</v>
          </cell>
          <cell r="M25">
            <v>2</v>
          </cell>
          <cell r="N25">
            <v>0.125</v>
          </cell>
          <cell r="O25">
            <v>-3</v>
          </cell>
          <cell r="P25">
            <v>-0.14285714285714285</v>
          </cell>
        </row>
        <row r="26">
          <cell r="B26" t="str">
            <v>Effektive Ertragsteuerforderungen</v>
          </cell>
          <cell r="C26"/>
          <cell r="D26"/>
          <cell r="E26"/>
          <cell r="F26"/>
          <cell r="G26"/>
          <cell r="H26"/>
          <cell r="I26"/>
          <cell r="J26">
            <v>39</v>
          </cell>
          <cell r="K26">
            <v>39</v>
          </cell>
          <cell r="L26">
            <v>52</v>
          </cell>
          <cell r="M26">
            <v>0</v>
          </cell>
          <cell r="N26">
            <v>0</v>
          </cell>
          <cell r="O26">
            <v>-13</v>
          </cell>
          <cell r="P26">
            <v>-0.25</v>
          </cell>
        </row>
        <row r="27">
          <cell r="B27" t="str">
            <v>Latente Ertragsteuer-Erstattungsansprüche</v>
          </cell>
          <cell r="C27"/>
          <cell r="D27"/>
          <cell r="E27"/>
          <cell r="F27"/>
          <cell r="G27"/>
          <cell r="H27"/>
          <cell r="I27"/>
          <cell r="J27">
            <v>924</v>
          </cell>
          <cell r="K27">
            <v>622</v>
          </cell>
          <cell r="L27">
            <v>857</v>
          </cell>
          <cell r="M27">
            <v>302</v>
          </cell>
          <cell r="N27">
            <v>0.48553054662379419</v>
          </cell>
          <cell r="O27">
            <v>67</v>
          </cell>
          <cell r="P27">
            <v>7.817969661610269E-2</v>
          </cell>
        </row>
        <row r="28">
          <cell r="B28"/>
          <cell r="C28"/>
          <cell r="D28"/>
          <cell r="E28"/>
          <cell r="F28"/>
          <cell r="G28"/>
          <cell r="H28"/>
          <cell r="I28"/>
          <cell r="J28">
            <v>0</v>
          </cell>
          <cell r="K28">
            <v>0</v>
          </cell>
          <cell r="L28">
            <v>0</v>
          </cell>
          <cell r="M28"/>
          <cell r="N28"/>
          <cell r="O28" t="str">
            <v xml:space="preserve"> </v>
          </cell>
          <cell r="P28" t="str">
            <v xml:space="preserve"> </v>
          </cell>
        </row>
        <row r="29">
          <cell r="B29" t="str">
            <v>Langfristige Vermögenswerte</v>
          </cell>
          <cell r="C29"/>
          <cell r="D29"/>
          <cell r="E29"/>
          <cell r="F29"/>
          <cell r="G29"/>
          <cell r="H29"/>
          <cell r="I29"/>
          <cell r="J29">
            <v>20089</v>
          </cell>
          <cell r="K29">
            <v>19419</v>
          </cell>
          <cell r="L29">
            <v>19089</v>
          </cell>
          <cell r="M29">
            <v>670</v>
          </cell>
          <cell r="N29">
            <v>3.4502291570111747E-2</v>
          </cell>
          <cell r="O29">
            <v>1000</v>
          </cell>
          <cell r="P29">
            <v>5.2386191000052387E-2</v>
          </cell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 t="str">
            <v/>
          </cell>
          <cell r="O30"/>
          <cell r="P30"/>
        </row>
        <row r="31">
          <cell r="B31" t="str">
            <v>Vorräte</v>
          </cell>
          <cell r="C31"/>
          <cell r="D31"/>
          <cell r="E31"/>
          <cell r="F31"/>
          <cell r="G31"/>
          <cell r="H31"/>
          <cell r="I31"/>
          <cell r="J31">
            <v>649</v>
          </cell>
          <cell r="K31">
            <v>641</v>
          </cell>
          <cell r="L31">
            <v>655</v>
          </cell>
          <cell r="M31">
            <v>8</v>
          </cell>
          <cell r="N31">
            <v>1.2480499219968799E-2</v>
          </cell>
          <cell r="O31">
            <v>-6</v>
          </cell>
          <cell r="P31">
            <v>-9.1603053435114507E-3</v>
          </cell>
        </row>
        <row r="32">
          <cell r="B32" t="str">
            <v>Forderungen aus L+L und sonstige Forderungen</v>
          </cell>
          <cell r="C32"/>
          <cell r="D32"/>
          <cell r="E32"/>
          <cell r="F32"/>
          <cell r="G32">
            <v>-7205</v>
          </cell>
          <cell r="H32"/>
          <cell r="I32"/>
          <cell r="J32">
            <v>4211</v>
          </cell>
          <cell r="K32">
            <v>3600</v>
          </cell>
          <cell r="L32">
            <v>4243</v>
          </cell>
          <cell r="M32">
            <v>611</v>
          </cell>
          <cell r="N32">
            <v>0.16972222222222222</v>
          </cell>
          <cell r="O32">
            <v>-32</v>
          </cell>
          <cell r="P32">
            <v>-8.8888888888888889E-3</v>
          </cell>
        </row>
        <row r="33">
          <cell r="B33" t="str">
            <v>Derivative Finanzinstrumente</v>
          </cell>
          <cell r="C33"/>
          <cell r="D33"/>
          <cell r="E33"/>
          <cell r="F33"/>
          <cell r="G33"/>
          <cell r="H33"/>
          <cell r="I33"/>
          <cell r="J33">
            <v>343</v>
          </cell>
          <cell r="K33">
            <v>460</v>
          </cell>
          <cell r="L33">
            <v>262</v>
          </cell>
          <cell r="M33">
            <v>-117</v>
          </cell>
          <cell r="N33">
            <v>-0.2543478260869565</v>
          </cell>
          <cell r="O33">
            <v>81</v>
          </cell>
          <cell r="P33">
            <v>0.30916030534351147</v>
          </cell>
        </row>
        <row r="34">
          <cell r="B34" t="str">
            <v>Aktiver Rechnungsabgrenzungsposten</v>
          </cell>
          <cell r="C34"/>
          <cell r="D34"/>
          <cell r="E34"/>
          <cell r="F34"/>
          <cell r="G34"/>
          <cell r="H34"/>
          <cell r="I34"/>
          <cell r="J34">
            <v>155</v>
          </cell>
          <cell r="K34">
            <v>147</v>
          </cell>
          <cell r="L34">
            <v>152</v>
          </cell>
          <cell r="M34">
            <v>8</v>
          </cell>
          <cell r="N34">
            <v>5.4421768707482991E-2</v>
          </cell>
          <cell r="O34">
            <v>3</v>
          </cell>
          <cell r="P34">
            <v>1.9736842105263157E-2</v>
          </cell>
        </row>
        <row r="35">
          <cell r="B35" t="str">
            <v>Effektive Ertragsteuerforderungen</v>
          </cell>
          <cell r="C35"/>
          <cell r="D35"/>
          <cell r="E35"/>
          <cell r="F35"/>
          <cell r="G35"/>
          <cell r="H35"/>
          <cell r="I35"/>
          <cell r="J35">
            <v>51</v>
          </cell>
          <cell r="K35">
            <v>72</v>
          </cell>
          <cell r="L35">
            <v>92</v>
          </cell>
          <cell r="M35">
            <v>-21</v>
          </cell>
          <cell r="N35">
            <v>-0.29166666666666669</v>
          </cell>
          <cell r="O35">
            <v>-41</v>
          </cell>
          <cell r="P35">
            <v>-0.44565217391304346</v>
          </cell>
        </row>
        <row r="36">
          <cell r="B36" t="str">
            <v>Wertpapiere</v>
          </cell>
          <cell r="C36"/>
          <cell r="D36"/>
          <cell r="E36"/>
          <cell r="F36"/>
          <cell r="G36"/>
          <cell r="H36"/>
          <cell r="I36"/>
          <cell r="J36">
            <v>2817</v>
          </cell>
          <cell r="K36">
            <v>3146</v>
          </cell>
          <cell r="L36">
            <v>3579</v>
          </cell>
          <cell r="M36">
            <v>-329</v>
          </cell>
          <cell r="N36">
            <v>-0.10457724094087731</v>
          </cell>
          <cell r="O36">
            <v>-762</v>
          </cell>
          <cell r="P36">
            <v>-0.21290863369656329</v>
          </cell>
        </row>
        <row r="37">
          <cell r="B37" t="str">
            <v>Bankguthaben und Kassenbestände</v>
          </cell>
          <cell r="C37"/>
          <cell r="D37"/>
          <cell r="E37"/>
          <cell r="F37"/>
          <cell r="G37"/>
          <cell r="H37"/>
          <cell r="I37"/>
          <cell r="J37">
            <v>857</v>
          </cell>
          <cell r="K37">
            <v>1552</v>
          </cell>
          <cell r="L37">
            <v>1598</v>
          </cell>
          <cell r="M37">
            <v>-695</v>
          </cell>
          <cell r="N37">
            <v>-0.44780927835051548</v>
          </cell>
          <cell r="O37">
            <v>-741</v>
          </cell>
          <cell r="P37">
            <v>-0.46370463078848562</v>
          </cell>
        </row>
        <row r="38">
          <cell r="B38" t="str">
            <v>Zum Verkauf stehende Vermögenswerte</v>
          </cell>
          <cell r="C38"/>
          <cell r="D38"/>
          <cell r="E38"/>
          <cell r="F38"/>
          <cell r="G38"/>
          <cell r="H38"/>
          <cell r="I38"/>
          <cell r="J38">
            <v>77</v>
          </cell>
          <cell r="K38">
            <v>71</v>
          </cell>
          <cell r="L38">
            <v>79</v>
          </cell>
          <cell r="M38">
            <v>6</v>
          </cell>
          <cell r="N38">
            <v>8.4507042253521125E-2</v>
          </cell>
          <cell r="O38">
            <v>-2</v>
          </cell>
          <cell r="P38">
            <v>-2.5316455696202531E-2</v>
          </cell>
        </row>
        <row r="39">
          <cell r="B39"/>
          <cell r="C39"/>
          <cell r="D39"/>
          <cell r="E39"/>
          <cell r="F39"/>
          <cell r="G39"/>
          <cell r="H39"/>
          <cell r="I39"/>
          <cell r="J39">
            <v>0</v>
          </cell>
          <cell r="K39">
            <v>0</v>
          </cell>
          <cell r="L39">
            <v>0</v>
          </cell>
          <cell r="M39"/>
          <cell r="N39"/>
          <cell r="O39"/>
          <cell r="P39"/>
        </row>
        <row r="40">
          <cell r="B40" t="str">
            <v>kurzfristige Vermögenswerte</v>
          </cell>
          <cell r="C40"/>
          <cell r="D40"/>
          <cell r="E40"/>
          <cell r="F40"/>
          <cell r="G40"/>
          <cell r="H40"/>
          <cell r="I40"/>
          <cell r="J40">
            <v>9160</v>
          </cell>
          <cell r="K40">
            <v>9689</v>
          </cell>
          <cell r="L40">
            <v>10660</v>
          </cell>
          <cell r="M40">
            <v>-529</v>
          </cell>
          <cell r="N40">
            <v>-5.459799772938384E-2</v>
          </cell>
          <cell r="O40">
            <v>-1500</v>
          </cell>
          <cell r="P40">
            <v>-0.14071294559099437</v>
          </cell>
        </row>
        <row r="41"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</row>
        <row r="42">
          <cell r="B42" t="str">
            <v>Bilanzsumme</v>
          </cell>
          <cell r="C42"/>
          <cell r="D42"/>
          <cell r="E42"/>
          <cell r="F42"/>
          <cell r="G42"/>
          <cell r="H42"/>
          <cell r="I42"/>
          <cell r="J42">
            <v>29249</v>
          </cell>
          <cell r="K42">
            <v>29108</v>
          </cell>
          <cell r="L42">
            <v>29749</v>
          </cell>
          <cell r="M42">
            <v>141</v>
          </cell>
          <cell r="N42">
            <v>4.8440291328844306E-3</v>
          </cell>
          <cell r="O42">
            <v>-500</v>
          </cell>
          <cell r="P42">
            <v>-1.6807287639920669E-2</v>
          </cell>
        </row>
        <row r="43">
          <cell r="B43"/>
          <cell r="C43"/>
          <cell r="D43"/>
          <cell r="E43" t="str">
            <v xml:space="preserve"> </v>
          </cell>
          <cell r="F43"/>
          <cell r="G43"/>
          <cell r="H43"/>
          <cell r="I43"/>
          <cell r="J43">
            <v>0</v>
          </cell>
          <cell r="K43">
            <v>0</v>
          </cell>
          <cell r="L43">
            <v>0</v>
          </cell>
          <cell r="M43"/>
          <cell r="N43"/>
          <cell r="O43"/>
          <cell r="P43"/>
        </row>
        <row r="44"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</row>
        <row r="45"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 t="str">
            <v/>
          </cell>
          <cell r="O45"/>
          <cell r="P45"/>
        </row>
        <row r="46"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 t="str">
            <v/>
          </cell>
          <cell r="O46"/>
          <cell r="P46"/>
        </row>
        <row r="47">
          <cell r="B47" t="str">
            <v>Passiva</v>
          </cell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 t="str">
            <v/>
          </cell>
          <cell r="O47"/>
          <cell r="P47"/>
        </row>
        <row r="48">
          <cell r="B48" t="str">
            <v>Gezeichnetes Kapital</v>
          </cell>
          <cell r="C48"/>
          <cell r="D48"/>
          <cell r="E48"/>
          <cell r="F48"/>
          <cell r="G48"/>
          <cell r="H48"/>
          <cell r="I48"/>
          <cell r="J48">
            <v>1180</v>
          </cell>
          <cell r="K48">
            <v>1180</v>
          </cell>
          <cell r="L48">
            <v>1177</v>
          </cell>
          <cell r="M48">
            <v>0</v>
          </cell>
          <cell r="N48">
            <v>0</v>
          </cell>
          <cell r="O48">
            <v>3</v>
          </cell>
          <cell r="P48">
            <v>2.5488530161427358E-3</v>
          </cell>
        </row>
        <row r="49">
          <cell r="B49" t="str">
            <v>Kapitalrücklage</v>
          </cell>
          <cell r="C49"/>
          <cell r="D49"/>
          <cell r="E49"/>
          <cell r="F49"/>
          <cell r="G49"/>
          <cell r="H49"/>
          <cell r="I49"/>
          <cell r="J49">
            <v>1395</v>
          </cell>
          <cell r="K49">
            <v>1395</v>
          </cell>
          <cell r="L49">
            <v>1382</v>
          </cell>
          <cell r="M49">
            <v>0</v>
          </cell>
          <cell r="N49">
            <v>0</v>
          </cell>
          <cell r="O49">
            <v>13</v>
          </cell>
          <cell r="P49">
            <v>9.4066570188133143E-3</v>
          </cell>
        </row>
        <row r="50">
          <cell r="B50" t="str">
            <v>Gewinnrücklagen</v>
          </cell>
          <cell r="C50"/>
          <cell r="D50"/>
          <cell r="E50"/>
          <cell r="F50"/>
          <cell r="G50"/>
          <cell r="H50"/>
          <cell r="I50"/>
          <cell r="J50">
            <v>2315</v>
          </cell>
          <cell r="K50">
            <v>2002</v>
          </cell>
          <cell r="L50">
            <v>1194</v>
          </cell>
          <cell r="M50">
            <v>313</v>
          </cell>
          <cell r="N50">
            <v>0.15634365634365635</v>
          </cell>
          <cell r="O50">
            <v>1121</v>
          </cell>
          <cell r="P50">
            <v>0.93886097152428816</v>
          </cell>
        </row>
        <row r="51">
          <cell r="B51" t="str">
            <v>Übrige neutrale Rücklagen</v>
          </cell>
          <cell r="C51"/>
          <cell r="D51"/>
          <cell r="E51"/>
          <cell r="F51"/>
          <cell r="G51"/>
          <cell r="H51"/>
          <cell r="I51"/>
          <cell r="J51">
            <v>532</v>
          </cell>
          <cell r="K51">
            <v>1166</v>
          </cell>
          <cell r="L51">
            <v>1219</v>
          </cell>
          <cell r="M51">
            <v>-634</v>
          </cell>
          <cell r="N51">
            <v>-0.54373927958833623</v>
          </cell>
          <cell r="O51">
            <v>-687</v>
          </cell>
          <cell r="P51">
            <v>-0.56357670221493028</v>
          </cell>
        </row>
        <row r="52">
          <cell r="B52" t="str">
            <v>Rücklagen aus der erfolgsneutralen</v>
          </cell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>
            <v>0</v>
          </cell>
          <cell r="N52" t="e">
            <v>#DIV/0!</v>
          </cell>
          <cell r="O52">
            <v>0</v>
          </cell>
          <cell r="P52" t="e">
            <v>#DIV/0!</v>
          </cell>
        </row>
        <row r="53">
          <cell r="B53" t="str">
            <v>Marktbewertung von Finanzinstrumenten</v>
          </cell>
          <cell r="C53"/>
          <cell r="D53"/>
          <cell r="E53"/>
          <cell r="F53"/>
          <cell r="G53"/>
          <cell r="H53"/>
          <cell r="I53"/>
          <cell r="J53">
            <v>169</v>
          </cell>
          <cell r="K53">
            <v>-1126</v>
          </cell>
          <cell r="L53">
            <v>335</v>
          </cell>
          <cell r="M53">
            <v>1295</v>
          </cell>
          <cell r="N53">
            <v>-1.1500888099467141</v>
          </cell>
          <cell r="O53">
            <v>-166</v>
          </cell>
          <cell r="P53">
            <v>-0.4955223880597015</v>
          </cell>
        </row>
        <row r="54">
          <cell r="B54" t="str">
            <v>Gewinnrücklagen</v>
          </cell>
          <cell r="C54"/>
          <cell r="D54"/>
          <cell r="E54"/>
          <cell r="F54"/>
          <cell r="G54"/>
          <cell r="H54"/>
          <cell r="I54"/>
          <cell r="J54">
            <v>2678</v>
          </cell>
          <cell r="K54">
            <v>2306</v>
          </cell>
          <cell r="L54">
            <v>2077</v>
          </cell>
          <cell r="M54">
            <v>372</v>
          </cell>
          <cell r="N54">
            <v>0.16131830008673026</v>
          </cell>
          <cell r="O54">
            <v>601</v>
          </cell>
          <cell r="P54">
            <v>0.28935965334617236</v>
          </cell>
        </row>
        <row r="55">
          <cell r="B55" t="str">
            <v>Konzernergebnis</v>
          </cell>
          <cell r="C55"/>
          <cell r="D55"/>
          <cell r="E55"/>
          <cell r="F55"/>
          <cell r="G55"/>
          <cell r="H55"/>
          <cell r="I55"/>
          <cell r="J55">
            <v>-252</v>
          </cell>
          <cell r="K55">
            <v>313</v>
          </cell>
          <cell r="L55">
            <v>-458</v>
          </cell>
          <cell r="M55">
            <v>-565</v>
          </cell>
          <cell r="N55" t="str">
            <v/>
          </cell>
          <cell r="O55">
            <v>206</v>
          </cell>
          <cell r="P55" t="str">
            <v/>
          </cell>
        </row>
        <row r="56">
          <cell r="B56" t="str">
            <v xml:space="preserve">Anteil der Aktionäre der </v>
          </cell>
          <cell r="C56"/>
          <cell r="D56"/>
          <cell r="E56"/>
          <cell r="F56"/>
          <cell r="G56"/>
          <cell r="H56"/>
          <cell r="I56"/>
          <cell r="J56">
            <v>0</v>
          </cell>
          <cell r="K56">
            <v>0</v>
          </cell>
          <cell r="L56">
            <v>0</v>
          </cell>
          <cell r="M56"/>
          <cell r="N56"/>
          <cell r="O56"/>
          <cell r="P56"/>
        </row>
        <row r="57">
          <cell r="B57" t="str">
            <v>Deutschen Lufthansa AG am Eigenkapital</v>
          </cell>
          <cell r="C57"/>
          <cell r="D57"/>
          <cell r="E57"/>
          <cell r="F57"/>
          <cell r="G57"/>
          <cell r="H57"/>
          <cell r="I57"/>
          <cell r="J57">
            <v>5170</v>
          </cell>
          <cell r="K57">
            <v>6056</v>
          </cell>
          <cell r="L57">
            <v>4514</v>
          </cell>
          <cell r="M57">
            <v>-886</v>
          </cell>
          <cell r="N57">
            <v>-0.14630118890356672</v>
          </cell>
          <cell r="O57">
            <v>656</v>
          </cell>
          <cell r="P57">
            <v>0.14532565352237484</v>
          </cell>
        </row>
        <row r="58">
          <cell r="B58" t="str">
            <v>Minderheitenanteile</v>
          </cell>
          <cell r="C58"/>
          <cell r="D58"/>
          <cell r="E58"/>
          <cell r="F58"/>
          <cell r="G58"/>
          <cell r="H58"/>
          <cell r="I58"/>
          <cell r="J58">
            <v>54</v>
          </cell>
          <cell r="K58">
            <v>52</v>
          </cell>
          <cell r="L58">
            <v>64</v>
          </cell>
          <cell r="M58">
            <v>2</v>
          </cell>
          <cell r="N58">
            <v>3.8461538461538464E-2</v>
          </cell>
          <cell r="O58">
            <v>-10</v>
          </cell>
          <cell r="P58">
            <v>-0.15625</v>
          </cell>
        </row>
        <row r="59">
          <cell r="B59"/>
          <cell r="C59"/>
          <cell r="D59"/>
          <cell r="E59"/>
          <cell r="F59"/>
          <cell r="G59"/>
          <cell r="H59"/>
          <cell r="I59"/>
          <cell r="J59">
            <v>0</v>
          </cell>
          <cell r="K59">
            <v>0</v>
          </cell>
          <cell r="L59">
            <v>0</v>
          </cell>
          <cell r="M59"/>
          <cell r="N59" t="str">
            <v/>
          </cell>
          <cell r="O59"/>
          <cell r="P59"/>
        </row>
        <row r="60">
          <cell r="B60" t="str">
            <v>Eigenkapital</v>
          </cell>
          <cell r="C60"/>
          <cell r="D60"/>
          <cell r="E60"/>
          <cell r="F60"/>
          <cell r="G60"/>
          <cell r="H60"/>
          <cell r="I60"/>
          <cell r="J60">
            <v>5224</v>
          </cell>
          <cell r="K60">
            <v>6108</v>
          </cell>
          <cell r="L60">
            <v>4578</v>
          </cell>
          <cell r="M60">
            <v>-884</v>
          </cell>
          <cell r="N60">
            <v>-0.14472822527832352</v>
          </cell>
          <cell r="O60">
            <v>647</v>
          </cell>
          <cell r="P60">
            <v>0.14135896875682763</v>
          </cell>
        </row>
        <row r="61"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</row>
        <row r="62"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 t="str">
            <v/>
          </cell>
          <cell r="O62"/>
          <cell r="P62"/>
        </row>
        <row r="63">
          <cell r="B63" t="str">
            <v>Pensionsrückstellungen</v>
          </cell>
          <cell r="C63"/>
          <cell r="D63"/>
          <cell r="E63"/>
          <cell r="F63"/>
          <cell r="G63"/>
          <cell r="H63"/>
          <cell r="I63"/>
          <cell r="J63">
            <v>5378</v>
          </cell>
          <cell r="K63">
            <v>4718</v>
          </cell>
          <cell r="L63">
            <v>5914</v>
          </cell>
          <cell r="M63">
            <v>660</v>
          </cell>
          <cell r="N63">
            <v>0.13988978380669775</v>
          </cell>
          <cell r="O63">
            <v>-536</v>
          </cell>
          <cell r="P63">
            <v>-9.0632397700372E-2</v>
          </cell>
        </row>
        <row r="64">
          <cell r="B64" t="str">
            <v>Sonstige Rückstellungen</v>
          </cell>
          <cell r="C64"/>
          <cell r="D64"/>
          <cell r="E64"/>
          <cell r="F64"/>
          <cell r="G64"/>
          <cell r="H64"/>
          <cell r="I64"/>
          <cell r="J64">
            <v>581</v>
          </cell>
          <cell r="K64">
            <v>596</v>
          </cell>
          <cell r="L64">
            <v>638</v>
          </cell>
          <cell r="M64">
            <v>-15</v>
          </cell>
          <cell r="N64">
            <v>-2.5167785234899327E-2</v>
          </cell>
          <cell r="O64">
            <v>-57</v>
          </cell>
          <cell r="P64">
            <v>-8.9341692789968646E-2</v>
          </cell>
        </row>
        <row r="65">
          <cell r="B65" t="str">
            <v>Finanzschulden</v>
          </cell>
          <cell r="J65">
            <v>4728</v>
          </cell>
          <cell r="K65">
            <v>4823</v>
          </cell>
          <cell r="L65">
            <v>4967</v>
          </cell>
          <cell r="M65">
            <v>-95</v>
          </cell>
          <cell r="N65">
            <v>-1.9697283848227245E-2</v>
          </cell>
          <cell r="O65">
            <v>-239</v>
          </cell>
          <cell r="P65">
            <v>-4.811757600161063E-2</v>
          </cell>
        </row>
        <row r="66">
          <cell r="B66" t="str">
            <v>Sonstige finanzielle Verbindlichkeiten</v>
          </cell>
          <cell r="C66"/>
          <cell r="D66"/>
          <cell r="E66"/>
          <cell r="F66"/>
          <cell r="G66"/>
          <cell r="H66"/>
          <cell r="I66"/>
          <cell r="J66">
            <v>164</v>
          </cell>
          <cell r="K66">
            <v>148</v>
          </cell>
          <cell r="L66">
            <v>235</v>
          </cell>
          <cell r="M66">
            <v>16</v>
          </cell>
          <cell r="N66">
            <v>0.10810810810810811</v>
          </cell>
          <cell r="O66">
            <v>-71</v>
          </cell>
          <cell r="P66">
            <v>-0.30212765957446808</v>
          </cell>
        </row>
        <row r="67">
          <cell r="B67" t="str">
            <v>Erhaltene Anzahlungen, RAP und sonst. nicht finanzielle Verbindlichkeiten</v>
          </cell>
          <cell r="C67"/>
          <cell r="D67"/>
          <cell r="E67"/>
          <cell r="F67"/>
          <cell r="G67"/>
          <cell r="H67"/>
          <cell r="I67"/>
          <cell r="J67">
            <v>1169</v>
          </cell>
          <cell r="K67">
            <v>1187</v>
          </cell>
          <cell r="L67">
            <v>1160</v>
          </cell>
          <cell r="M67">
            <v>-18</v>
          </cell>
          <cell r="N67">
            <v>-1.5164279696714406E-2</v>
          </cell>
          <cell r="O67">
            <v>9</v>
          </cell>
          <cell r="P67">
            <v>7.7586206896551723E-3</v>
          </cell>
        </row>
        <row r="68">
          <cell r="B68" t="str">
            <v>Derivative Finanzinstrumente</v>
          </cell>
          <cell r="C68"/>
          <cell r="D68"/>
          <cell r="E68"/>
          <cell r="F68"/>
          <cell r="G68"/>
          <cell r="H68"/>
          <cell r="I68"/>
          <cell r="J68">
            <v>492</v>
          </cell>
          <cell r="K68">
            <v>426</v>
          </cell>
          <cell r="L68">
            <v>171</v>
          </cell>
          <cell r="M68">
            <v>66</v>
          </cell>
          <cell r="N68">
            <v>0.15492957746478872</v>
          </cell>
          <cell r="O68">
            <v>321</v>
          </cell>
          <cell r="P68">
            <v>1.8771929824561404</v>
          </cell>
        </row>
        <row r="69">
          <cell r="B69" t="str">
            <v>Latente Ertragsteuerverpflichtungen</v>
          </cell>
          <cell r="C69"/>
          <cell r="D69"/>
          <cell r="E69"/>
          <cell r="F69"/>
          <cell r="G69"/>
          <cell r="H69"/>
          <cell r="I69"/>
          <cell r="J69">
            <v>157</v>
          </cell>
          <cell r="K69">
            <v>146</v>
          </cell>
          <cell r="L69">
            <v>106</v>
          </cell>
          <cell r="M69">
            <v>11</v>
          </cell>
          <cell r="N69">
            <v>7.5342465753424653E-2</v>
          </cell>
          <cell r="O69">
            <v>51</v>
          </cell>
          <cell r="P69">
            <v>0.48113207547169812</v>
          </cell>
        </row>
        <row r="70">
          <cell r="B70"/>
          <cell r="C70"/>
          <cell r="D70"/>
          <cell r="E70"/>
          <cell r="F70"/>
          <cell r="G70"/>
          <cell r="H70"/>
          <cell r="I70"/>
          <cell r="J70">
            <v>0</v>
          </cell>
          <cell r="K70">
            <v>0</v>
          </cell>
          <cell r="L70">
            <v>0</v>
          </cell>
          <cell r="M70"/>
          <cell r="N70"/>
          <cell r="O70"/>
          <cell r="P70"/>
        </row>
        <row r="71">
          <cell r="B71" t="str">
            <v>Langfristige Rückstellungen und Verbindlichkeiten</v>
          </cell>
          <cell r="C71"/>
          <cell r="D71"/>
          <cell r="E71"/>
          <cell r="F71"/>
          <cell r="G71"/>
          <cell r="H71"/>
          <cell r="I71"/>
          <cell r="J71">
            <v>12669</v>
          </cell>
          <cell r="K71">
            <v>12044</v>
          </cell>
          <cell r="L71">
            <v>13191</v>
          </cell>
          <cell r="M71">
            <v>625</v>
          </cell>
          <cell r="N71">
            <v>5.1893058784456991E-2</v>
          </cell>
          <cell r="O71">
            <v>-522</v>
          </cell>
          <cell r="P71">
            <v>-3.957243575164885E-2</v>
          </cell>
        </row>
        <row r="72">
          <cell r="B72"/>
          <cell r="C72"/>
          <cell r="D72"/>
          <cell r="E72"/>
          <cell r="F72"/>
          <cell r="G72"/>
          <cell r="H72"/>
          <cell r="I72"/>
          <cell r="J72"/>
          <cell r="K72"/>
          <cell r="L72"/>
          <cell r="M72"/>
          <cell r="N72" t="str">
            <v/>
          </cell>
          <cell r="O72"/>
          <cell r="P72"/>
        </row>
        <row r="73">
          <cell r="B73" t="str">
            <v>Sonstige Rückstellungen</v>
          </cell>
          <cell r="C73"/>
          <cell r="D73"/>
          <cell r="E73"/>
          <cell r="F73"/>
          <cell r="G73"/>
          <cell r="H73"/>
          <cell r="I73"/>
          <cell r="J73">
            <v>789</v>
          </cell>
          <cell r="K73">
            <v>868</v>
          </cell>
          <cell r="L73">
            <v>915</v>
          </cell>
          <cell r="M73">
            <v>-79</v>
          </cell>
          <cell r="N73">
            <v>-9.1013824884792621E-2</v>
          </cell>
          <cell r="O73">
            <v>-126</v>
          </cell>
          <cell r="P73">
            <v>-0.13770491803278689</v>
          </cell>
        </row>
        <row r="74">
          <cell r="B74" t="str">
            <v>Finanzschulden</v>
          </cell>
          <cell r="C74"/>
          <cell r="D74"/>
          <cell r="E74"/>
          <cell r="F74"/>
          <cell r="G74"/>
          <cell r="H74"/>
          <cell r="I74"/>
          <cell r="J74">
            <v>556</v>
          </cell>
          <cell r="K74">
            <v>1514</v>
          </cell>
          <cell r="L74">
            <v>1896</v>
          </cell>
          <cell r="M74">
            <v>-958</v>
          </cell>
          <cell r="N74">
            <v>-0.63276089828269488</v>
          </cell>
          <cell r="O74">
            <v>-1340</v>
          </cell>
          <cell r="P74">
            <v>-0.7067510548523207</v>
          </cell>
        </row>
        <row r="75">
          <cell r="B75" t="str">
            <v>Verbindlichkeiten aus L+L sowie sonst. finanzielle Verbindlichkeiten</v>
          </cell>
          <cell r="C75"/>
          <cell r="D75"/>
          <cell r="E75"/>
          <cell r="F75"/>
          <cell r="G75"/>
          <cell r="H75"/>
          <cell r="I75"/>
          <cell r="J75">
            <v>4770</v>
          </cell>
          <cell r="K75">
            <v>4545</v>
          </cell>
          <cell r="L75">
            <v>4514</v>
          </cell>
          <cell r="M75">
            <v>225</v>
          </cell>
          <cell r="N75">
            <v>4.9504950495049507E-2</v>
          </cell>
          <cell r="O75">
            <v>256</v>
          </cell>
          <cell r="P75">
            <v>5.6712450155073105E-2</v>
          </cell>
        </row>
        <row r="76">
          <cell r="B76" t="str">
            <v>Verbindlichkeiten aus nicht ausgeflogenen Flugdokumenten</v>
          </cell>
          <cell r="C76"/>
          <cell r="D76"/>
          <cell r="E76"/>
          <cell r="F76"/>
          <cell r="G76"/>
          <cell r="H76"/>
          <cell r="I76"/>
          <cell r="J76">
            <v>3854</v>
          </cell>
          <cell r="K76">
            <v>2635</v>
          </cell>
          <cell r="L76">
            <v>3613</v>
          </cell>
          <cell r="M76">
            <v>1219</v>
          </cell>
          <cell r="N76">
            <v>0.46261859582542697</v>
          </cell>
          <cell r="O76">
            <v>241</v>
          </cell>
          <cell r="P76">
            <v>6.6703570440077492E-2</v>
          </cell>
        </row>
        <row r="77">
          <cell r="B77" t="str">
            <v>Erhaltene Anzahlungen, RAP und sonst. nicht finanzielle Verbindlichkeiten</v>
          </cell>
          <cell r="C77"/>
          <cell r="D77"/>
          <cell r="E77"/>
          <cell r="F77"/>
          <cell r="G77"/>
          <cell r="H77"/>
          <cell r="I77"/>
          <cell r="J77">
            <v>978</v>
          </cell>
          <cell r="K77">
            <v>964</v>
          </cell>
          <cell r="L77">
            <v>946</v>
          </cell>
          <cell r="M77">
            <v>14</v>
          </cell>
          <cell r="N77">
            <v>1.4522821576763486E-2</v>
          </cell>
          <cell r="O77">
            <v>32</v>
          </cell>
          <cell r="P77">
            <v>3.382663847780127E-2</v>
          </cell>
        </row>
        <row r="78">
          <cell r="B78" t="str">
            <v>Derivative Finanzinstrumente</v>
          </cell>
          <cell r="C78"/>
          <cell r="D78"/>
          <cell r="E78"/>
          <cell r="F78"/>
          <cell r="G78"/>
          <cell r="H78"/>
          <cell r="I78"/>
          <cell r="J78">
            <v>205</v>
          </cell>
          <cell r="K78">
            <v>183</v>
          </cell>
          <cell r="L78">
            <v>0</v>
          </cell>
          <cell r="M78">
            <v>22</v>
          </cell>
          <cell r="N78">
            <v>0.12021857923497267</v>
          </cell>
          <cell r="O78">
            <v>205</v>
          </cell>
          <cell r="P78" t="e">
            <v>#DIV/0!</v>
          </cell>
        </row>
        <row r="79">
          <cell r="B79" t="str">
            <v>Effektive Ertragsteuerverpflichtungen</v>
          </cell>
          <cell r="C79"/>
          <cell r="D79"/>
          <cell r="E79"/>
          <cell r="F79"/>
          <cell r="G79"/>
          <cell r="H79"/>
          <cell r="I79"/>
          <cell r="J79">
            <v>204</v>
          </cell>
          <cell r="K79">
            <v>247</v>
          </cell>
          <cell r="L79">
            <v>96</v>
          </cell>
          <cell r="M79">
            <v>-43</v>
          </cell>
          <cell r="N79">
            <v>-0.17408906882591094</v>
          </cell>
          <cell r="O79">
            <v>108</v>
          </cell>
          <cell r="P79">
            <v>1.125</v>
          </cell>
        </row>
        <row r="80">
          <cell r="B80"/>
          <cell r="C80"/>
          <cell r="D80"/>
          <cell r="E80"/>
          <cell r="F80"/>
          <cell r="G80"/>
          <cell r="H80"/>
          <cell r="I80"/>
          <cell r="J80"/>
          <cell r="K80"/>
          <cell r="L80"/>
          <cell r="M80"/>
          <cell r="N80" t="e">
            <v>#DIV/0!</v>
          </cell>
          <cell r="O80"/>
          <cell r="P80" t="e">
            <v>#DIV/0!</v>
          </cell>
        </row>
        <row r="81">
          <cell r="B81" t="str">
            <v>Schulden in Verbindung mit zum Verkauf stehenden Vermögenswerten</v>
          </cell>
          <cell r="C81"/>
          <cell r="D81"/>
          <cell r="E81"/>
          <cell r="F81"/>
          <cell r="G81"/>
          <cell r="H81"/>
          <cell r="I81"/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 t="str">
            <v/>
          </cell>
        </row>
        <row r="82">
          <cell r="B82"/>
          <cell r="C82"/>
          <cell r="D82"/>
          <cell r="E82"/>
          <cell r="F82"/>
          <cell r="G82"/>
          <cell r="H82"/>
          <cell r="I82"/>
          <cell r="J82">
            <v>0</v>
          </cell>
          <cell r="K82">
            <v>0</v>
          </cell>
          <cell r="L82">
            <v>0</v>
          </cell>
          <cell r="M82"/>
          <cell r="N82" t="str">
            <v/>
          </cell>
          <cell r="O82"/>
          <cell r="P82"/>
        </row>
        <row r="83">
          <cell r="B83" t="str">
            <v>Kurzfristige Rückstellungen und Verbindlichkeiten</v>
          </cell>
          <cell r="C83"/>
          <cell r="D83"/>
          <cell r="E83"/>
          <cell r="F83"/>
          <cell r="G83"/>
          <cell r="H83"/>
          <cell r="I83"/>
          <cell r="J83">
            <v>11356</v>
          </cell>
          <cell r="K83">
            <v>10956</v>
          </cell>
          <cell r="L83">
            <v>11980</v>
          </cell>
          <cell r="M83">
            <v>400</v>
          </cell>
          <cell r="N83">
            <v>3.6509675063891932E-2</v>
          </cell>
          <cell r="O83">
            <v>-625</v>
          </cell>
          <cell r="P83">
            <v>-5.216592938819798E-2</v>
          </cell>
        </row>
        <row r="84">
          <cell r="B84"/>
          <cell r="C84"/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 t="str">
            <v/>
          </cell>
          <cell r="O84"/>
          <cell r="P84"/>
        </row>
        <row r="85">
          <cell r="B85" t="str">
            <v>Bilanzsumme</v>
          </cell>
          <cell r="C85"/>
          <cell r="D85"/>
          <cell r="E85"/>
          <cell r="F85"/>
          <cell r="G85"/>
          <cell r="H85"/>
          <cell r="I85"/>
          <cell r="J85">
            <v>29249</v>
          </cell>
          <cell r="K85">
            <v>29108</v>
          </cell>
          <cell r="L85">
            <v>29749</v>
          </cell>
          <cell r="M85">
            <v>141</v>
          </cell>
          <cell r="N85">
            <v>4.8440291328844306E-3</v>
          </cell>
          <cell r="O85">
            <v>-500</v>
          </cell>
          <cell r="P85">
            <v>-1.6807287639920669E-2</v>
          </cell>
        </row>
      </sheetData>
      <sheetData sheetId="12">
        <row r="14">
          <cell r="B14" t="str">
            <v>Ergebnis der betrieblichen Tätigkeit</v>
          </cell>
          <cell r="C14"/>
          <cell r="D14"/>
          <cell r="E14"/>
          <cell r="F14"/>
          <cell r="G14">
            <v>-183</v>
          </cell>
          <cell r="H14">
            <v>-463</v>
          </cell>
          <cell r="I14"/>
          <cell r="J14">
            <v>-765</v>
          </cell>
          <cell r="K14">
            <v>-1378</v>
          </cell>
          <cell r="L14">
            <v>280</v>
          </cell>
          <cell r="M14">
            <v>0.60475161987041037</v>
          </cell>
          <cell r="N14">
            <v>613</v>
          </cell>
          <cell r="O14">
            <v>0.44484760522496369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</row>
        <row r="16">
          <cell r="B16" t="str">
            <v>Buchgewinne aus Anlageabgängen</v>
          </cell>
          <cell r="C16"/>
          <cell r="D16"/>
          <cell r="E16"/>
          <cell r="F16"/>
          <cell r="G16">
            <v>-13</v>
          </cell>
          <cell r="H16">
            <v>-6</v>
          </cell>
          <cell r="I16"/>
          <cell r="J16">
            <v>4</v>
          </cell>
          <cell r="K16">
            <v>22</v>
          </cell>
          <cell r="L16">
            <v>-7</v>
          </cell>
          <cell r="M16">
            <v>-1.1666666666666667</v>
          </cell>
          <cell r="N16">
            <v>-18</v>
          </cell>
          <cell r="O16">
            <v>-0.81818181818181823</v>
          </cell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</row>
        <row r="18">
          <cell r="B18" t="str">
            <v xml:space="preserve">   - davon aus Flugzeugen</v>
          </cell>
          <cell r="C18"/>
          <cell r="D18"/>
          <cell r="E18"/>
          <cell r="F18"/>
          <cell r="G18">
            <v>-4</v>
          </cell>
          <cell r="H18">
            <v>-5</v>
          </cell>
          <cell r="I18"/>
          <cell r="J18">
            <v>5</v>
          </cell>
          <cell r="K18">
            <v>15</v>
          </cell>
          <cell r="L18">
            <v>1</v>
          </cell>
          <cell r="M18">
            <v>0.2</v>
          </cell>
          <cell r="N18">
            <v>-10</v>
          </cell>
          <cell r="O18">
            <v>-0.66666666666666663</v>
          </cell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</row>
        <row r="20">
          <cell r="B20" t="str">
            <v xml:space="preserve">   - davon aus Finanzanlagen</v>
          </cell>
          <cell r="C20"/>
          <cell r="D20"/>
          <cell r="E20"/>
          <cell r="F20"/>
          <cell r="G20">
            <v>-8</v>
          </cell>
          <cell r="H20">
            <v>0</v>
          </cell>
          <cell r="I20"/>
          <cell r="J20">
            <v>-3</v>
          </cell>
          <cell r="K20">
            <v>4</v>
          </cell>
          <cell r="L20">
            <v>-8</v>
          </cell>
          <cell r="M20" t="str">
            <v/>
          </cell>
          <cell r="N20">
            <v>-7</v>
          </cell>
          <cell r="O20" t="str">
            <v/>
          </cell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</row>
        <row r="22">
          <cell r="B22" t="str">
            <v xml:space="preserve">   - davon übrige</v>
          </cell>
          <cell r="C22"/>
          <cell r="D22"/>
          <cell r="E22"/>
          <cell r="F22"/>
          <cell r="G22">
            <v>-1</v>
          </cell>
          <cell r="H22">
            <v>-1</v>
          </cell>
          <cell r="I22"/>
          <cell r="J22">
            <v>2</v>
          </cell>
          <cell r="K22">
            <v>3</v>
          </cell>
          <cell r="L22">
            <v>0</v>
          </cell>
          <cell r="M22">
            <v>0</v>
          </cell>
          <cell r="N22">
            <v>-1</v>
          </cell>
          <cell r="O22">
            <v>-0.33333333333333331</v>
          </cell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</row>
        <row r="24">
          <cell r="B24" t="str">
            <v>Erträge aus der Auflösung von Rückstellungen</v>
          </cell>
          <cell r="C24"/>
          <cell r="D24"/>
          <cell r="E24"/>
          <cell r="F24"/>
          <cell r="G24">
            <v>-20</v>
          </cell>
          <cell r="H24">
            <v>-14</v>
          </cell>
          <cell r="I24"/>
          <cell r="J24">
            <v>54</v>
          </cell>
          <cell r="K24">
            <v>58</v>
          </cell>
          <cell r="L24">
            <v>-6</v>
          </cell>
          <cell r="M24">
            <v>-0.42857142857142855</v>
          </cell>
          <cell r="N24">
            <v>-4</v>
          </cell>
          <cell r="O24">
            <v>-6.8965517241379309E-2</v>
          </cell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>
            <v>0</v>
          </cell>
          <cell r="M25"/>
          <cell r="N25"/>
          <cell r="O25"/>
        </row>
        <row r="26">
          <cell r="B26" t="str">
            <v>So.übrige Erträge (nicht operatives Ergebnis) musss immer 0 sein!!!!</v>
          </cell>
          <cell r="C26"/>
          <cell r="D26"/>
          <cell r="E26"/>
          <cell r="F26"/>
          <cell r="G26">
            <v>0</v>
          </cell>
          <cell r="H26">
            <v>0</v>
          </cell>
          <cell r="I26"/>
          <cell r="J26"/>
          <cell r="K26"/>
          <cell r="L26">
            <v>0</v>
          </cell>
          <cell r="M26" t="str">
            <v/>
          </cell>
          <cell r="N26"/>
          <cell r="O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>
            <v>0</v>
          </cell>
          <cell r="M27"/>
          <cell r="N27"/>
          <cell r="O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</row>
        <row r="29">
          <cell r="B29" t="str">
            <v>Zuschreibungen Anlagevermögen</v>
          </cell>
          <cell r="C29"/>
          <cell r="D29"/>
          <cell r="E29"/>
          <cell r="F29"/>
          <cell r="G29">
            <v>-15</v>
          </cell>
          <cell r="H29">
            <v>-1</v>
          </cell>
          <cell r="I29"/>
          <cell r="J29">
            <v>-13</v>
          </cell>
          <cell r="K29">
            <v>7</v>
          </cell>
          <cell r="L29">
            <v>-14</v>
          </cell>
          <cell r="M29">
            <v>-14</v>
          </cell>
          <cell r="N29">
            <v>-20</v>
          </cell>
          <cell r="O29" t="str">
            <v/>
          </cell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</row>
        <row r="31">
          <cell r="B31" t="str">
            <v>Ergebnis aus kurzfristigen Finanzinvestitionen</v>
          </cell>
          <cell r="C31"/>
          <cell r="D31"/>
          <cell r="E31"/>
          <cell r="F31"/>
          <cell r="G31">
            <v>-14</v>
          </cell>
          <cell r="H31">
            <v>-5</v>
          </cell>
          <cell r="I31"/>
          <cell r="J31">
            <v>-6</v>
          </cell>
          <cell r="K31">
            <v>-8</v>
          </cell>
          <cell r="L31">
            <v>-9</v>
          </cell>
          <cell r="M31">
            <v>-1.8</v>
          </cell>
          <cell r="N31">
            <v>2</v>
          </cell>
          <cell r="O31">
            <v>0.25</v>
          </cell>
        </row>
        <row r="32">
          <cell r="B32"/>
          <cell r="C32"/>
          <cell r="D32"/>
          <cell r="E32"/>
          <cell r="F32"/>
          <cell r="G32">
            <v>-7205</v>
          </cell>
          <cell r="H32"/>
          <cell r="I32"/>
          <cell r="J32"/>
          <cell r="K32"/>
          <cell r="L32"/>
          <cell r="M32"/>
          <cell r="N32"/>
          <cell r="O32"/>
        </row>
        <row r="33">
          <cell r="B33" t="str">
            <v>Nachzuverrechnender Dienstzeitaufwand</v>
          </cell>
          <cell r="C33"/>
          <cell r="D33"/>
          <cell r="E33"/>
          <cell r="F33"/>
          <cell r="G33">
            <v>0</v>
          </cell>
          <cell r="H33">
            <v>0</v>
          </cell>
          <cell r="I33"/>
          <cell r="J33">
            <v>2</v>
          </cell>
          <cell r="K33">
            <v>0</v>
          </cell>
          <cell r="L33">
            <v>0</v>
          </cell>
          <cell r="M33" t="str">
            <v/>
          </cell>
          <cell r="N33">
            <v>2</v>
          </cell>
          <cell r="O33" t="str">
            <v/>
          </cell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</row>
        <row r="35">
          <cell r="B35" t="str">
            <v>Stichtagskursbewertung langfristige
Finanzschulden</v>
          </cell>
          <cell r="C35"/>
          <cell r="D35"/>
          <cell r="E35"/>
          <cell r="F35"/>
          <cell r="G35">
            <v>-6</v>
          </cell>
          <cell r="H35">
            <v>45</v>
          </cell>
          <cell r="I35"/>
          <cell r="J35">
            <v>-12</v>
          </cell>
          <cell r="K35">
            <v>37</v>
          </cell>
          <cell r="L35">
            <v>-51</v>
          </cell>
          <cell r="M35">
            <v>-1.1333333333333333</v>
          </cell>
          <cell r="N35">
            <v>-49</v>
          </cell>
          <cell r="O35" t="str">
            <v/>
          </cell>
        </row>
        <row r="36">
          <cell r="B36" t="str">
            <v>Buchverluste aus Anlagenabgängen</v>
          </cell>
          <cell r="C36"/>
          <cell r="D36"/>
          <cell r="E36"/>
          <cell r="F36"/>
          <cell r="G36">
            <v>3</v>
          </cell>
          <cell r="H36">
            <v>5</v>
          </cell>
          <cell r="I36"/>
          <cell r="J36">
            <v>-14</v>
          </cell>
          <cell r="K36">
            <v>-1</v>
          </cell>
          <cell r="L36">
            <v>-2</v>
          </cell>
          <cell r="M36">
            <v>-0.4</v>
          </cell>
          <cell r="N36">
            <v>-13</v>
          </cell>
          <cell r="O36">
            <v>-13</v>
          </cell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</row>
        <row r="39"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</row>
        <row r="40">
          <cell r="B40" t="str">
            <v>Außerplanmäßige Abwertung</v>
          </cell>
          <cell r="C40"/>
          <cell r="D40"/>
          <cell r="E40"/>
          <cell r="F40"/>
          <cell r="G40">
            <v>3</v>
          </cell>
          <cell r="H40">
            <v>80</v>
          </cell>
          <cell r="I40"/>
          <cell r="J40">
            <v>-156</v>
          </cell>
          <cell r="K40">
            <v>-3</v>
          </cell>
          <cell r="L40">
            <v>-77</v>
          </cell>
          <cell r="M40">
            <v>-0.96250000000000002</v>
          </cell>
          <cell r="N40">
            <v>-153</v>
          </cell>
          <cell r="O40">
            <v>-51</v>
          </cell>
        </row>
        <row r="41">
          <cell r="B41" t="str">
            <v xml:space="preserve">   - davon Effekte aus Abschreibungsanpassungen</v>
          </cell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</row>
        <row r="42">
          <cell r="B42" t="str">
            <v xml:space="preserve">     bei Flugzeugen</v>
          </cell>
          <cell r="C42"/>
          <cell r="D42"/>
          <cell r="E42"/>
          <cell r="F42"/>
          <cell r="G42"/>
          <cell r="H42">
            <v>0</v>
          </cell>
          <cell r="I42"/>
          <cell r="J42">
            <v>-68</v>
          </cell>
          <cell r="K42">
            <v>0</v>
          </cell>
          <cell r="L42"/>
          <cell r="M42"/>
          <cell r="N42"/>
          <cell r="O42"/>
        </row>
        <row r="43"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</row>
        <row r="44">
          <cell r="B44" t="str">
            <v>Saldo der Eliminierungen</v>
          </cell>
          <cell r="C44"/>
          <cell r="D44"/>
          <cell r="E44"/>
          <cell r="F44"/>
          <cell r="G44">
            <v>-62</v>
          </cell>
          <cell r="H44">
            <v>104</v>
          </cell>
          <cell r="I44"/>
          <cell r="J44">
            <v>-141</v>
          </cell>
          <cell r="K44">
            <v>112</v>
          </cell>
          <cell r="L44">
            <v>-166</v>
          </cell>
          <cell r="M44" t="str">
            <v/>
          </cell>
          <cell r="N44">
            <v>-253</v>
          </cell>
          <cell r="O44" t="str">
            <v/>
          </cell>
        </row>
        <row r="45">
          <cell r="B45"/>
          <cell r="C45"/>
          <cell r="D45"/>
          <cell r="E45" t="str">
            <v xml:space="preserve"> </v>
          </cell>
          <cell r="F45"/>
          <cell r="G45">
            <v>0</v>
          </cell>
          <cell r="H45">
            <v>0</v>
          </cell>
          <cell r="I45"/>
          <cell r="J45"/>
          <cell r="K45"/>
          <cell r="L45"/>
          <cell r="M45"/>
          <cell r="N45"/>
          <cell r="O45"/>
        </row>
      </sheetData>
      <sheetData sheetId="13">
        <row r="14">
          <cell r="B14"/>
          <cell r="C14"/>
          <cell r="D14"/>
          <cell r="E14"/>
          <cell r="F14">
            <v>2014</v>
          </cell>
          <cell r="G14">
            <v>2013</v>
          </cell>
          <cell r="H14">
            <v>2013</v>
          </cell>
          <cell r="I14" t="str">
            <v>absolut</v>
          </cell>
          <cell r="J14" t="str">
            <v>%</v>
          </cell>
          <cell r="K14" t="str">
            <v>absolut</v>
          </cell>
          <cell r="L14" t="str">
            <v>%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</row>
        <row r="16">
          <cell r="B16" t="str">
            <v>Verbindlichkeiten Kredit-</v>
          </cell>
          <cell r="C16"/>
          <cell r="D16"/>
          <cell r="E16"/>
          <cell r="F16"/>
          <cell r="G16"/>
          <cell r="H16"/>
          <cell r="I16"/>
          <cell r="J16"/>
          <cell r="K16"/>
          <cell r="L16"/>
        </row>
        <row r="17">
          <cell r="B17" t="str">
            <v xml:space="preserve"> institute</v>
          </cell>
          <cell r="C17"/>
          <cell r="D17"/>
          <cell r="E17"/>
          <cell r="F17">
            <v>1138</v>
          </cell>
          <cell r="G17">
            <v>1254</v>
          </cell>
          <cell r="H17">
            <v>1456</v>
          </cell>
          <cell r="I17">
            <v>-116</v>
          </cell>
          <cell r="J17">
            <v>-9.2503987240829352E-2</v>
          </cell>
          <cell r="K17">
            <v>-318</v>
          </cell>
          <cell r="L17">
            <v>-0.21840659340659341</v>
          </cell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</row>
        <row r="19">
          <cell r="B19" t="str">
            <v xml:space="preserve">Anleihen </v>
          </cell>
          <cell r="C19"/>
          <cell r="D19"/>
          <cell r="E19"/>
          <cell r="F19">
            <v>965</v>
          </cell>
          <cell r="G19">
            <v>1812</v>
          </cell>
          <cell r="H19">
            <v>2309</v>
          </cell>
          <cell r="I19">
            <v>-847</v>
          </cell>
          <cell r="J19">
            <v>-0.467439293598234</v>
          </cell>
          <cell r="K19">
            <v>-1344</v>
          </cell>
          <cell r="L19">
            <v>-0.58207016024252922</v>
          </cell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</row>
        <row r="21">
          <cell r="B21" t="str">
            <v xml:space="preserve">übrige langfristige Finanzschulden </v>
          </cell>
          <cell r="C21"/>
          <cell r="D21"/>
          <cell r="E21"/>
          <cell r="F21">
            <v>3181</v>
          </cell>
          <cell r="G21">
            <v>3271</v>
          </cell>
          <cell r="H21">
            <v>3098</v>
          </cell>
          <cell r="I21">
            <v>-90</v>
          </cell>
          <cell r="J21">
            <v>-2.7514521553041883E-2</v>
          </cell>
          <cell r="K21">
            <v>83</v>
          </cell>
          <cell r="L21">
            <v>2.6791478373143964E-2</v>
          </cell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</row>
        <row r="23">
          <cell r="B23"/>
          <cell r="C23"/>
          <cell r="D23"/>
          <cell r="E23"/>
          <cell r="F23">
            <v>5284</v>
          </cell>
          <cell r="G23">
            <v>6337</v>
          </cell>
          <cell r="H23">
            <v>6863</v>
          </cell>
          <cell r="I23">
            <v>-1053</v>
          </cell>
          <cell r="J23">
            <v>-0.16616695597285783</v>
          </cell>
          <cell r="K23">
            <v>-1579</v>
          </cell>
          <cell r="L23">
            <v>-0.2300743115255719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</row>
        <row r="25">
          <cell r="B25" t="str">
            <v>übrige Bankverbindlichkeiten</v>
          </cell>
          <cell r="C25"/>
          <cell r="D25"/>
          <cell r="E25"/>
          <cell r="F25">
            <v>29</v>
          </cell>
          <cell r="G25">
            <v>56</v>
          </cell>
          <cell r="H25">
            <v>14</v>
          </cell>
          <cell r="I25">
            <v>-27</v>
          </cell>
          <cell r="J25">
            <v>-0.48214285714285715</v>
          </cell>
          <cell r="K25">
            <v>15</v>
          </cell>
          <cell r="L25">
            <v>1.0714285714285714</v>
          </cell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</row>
        <row r="27">
          <cell r="B27" t="str">
            <v>Konzernkreditverschuldung</v>
          </cell>
          <cell r="C27"/>
          <cell r="D27"/>
          <cell r="E27"/>
          <cell r="F27">
            <v>5313</v>
          </cell>
          <cell r="G27">
            <v>6393</v>
          </cell>
          <cell r="H27">
            <v>6877</v>
          </cell>
          <cell r="I27">
            <v>-1080</v>
          </cell>
          <cell r="J27">
            <v>-0.16893477240732049</v>
          </cell>
          <cell r="K27">
            <v>-1564</v>
          </cell>
          <cell r="L27">
            <v>-0.22742474916387959</v>
          </cell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</row>
        <row r="29">
          <cell r="B29" t="str">
            <v>Bankguthaben und Kassenbestände</v>
          </cell>
          <cell r="C29"/>
          <cell r="D29"/>
          <cell r="E29"/>
          <cell r="F29">
            <v>857</v>
          </cell>
          <cell r="G29">
            <v>1552</v>
          </cell>
          <cell r="H29">
            <v>1598</v>
          </cell>
          <cell r="I29">
            <v>-695</v>
          </cell>
          <cell r="J29">
            <v>-0.44780927835051548</v>
          </cell>
          <cell r="K29">
            <v>-741</v>
          </cell>
          <cell r="L29">
            <v>-0.46370463078848562</v>
          </cell>
        </row>
        <row r="30">
          <cell r="B30" t="str">
            <v>Wertpapiere</v>
          </cell>
          <cell r="C30"/>
          <cell r="D30"/>
          <cell r="E30"/>
          <cell r="F30">
            <v>2817</v>
          </cell>
          <cell r="G30">
            <v>3146</v>
          </cell>
          <cell r="H30">
            <v>3579</v>
          </cell>
          <cell r="I30">
            <v>-329</v>
          </cell>
          <cell r="J30">
            <v>-0.10457724094087731</v>
          </cell>
          <cell r="K30">
            <v>-762</v>
          </cell>
          <cell r="L30">
            <v>-0.21290863369656329</v>
          </cell>
        </row>
        <row r="31">
          <cell r="B31" t="str">
            <v>langfristige Wertpapiere (Liquiditätsreserve)*</v>
          </cell>
          <cell r="C31"/>
          <cell r="D31"/>
          <cell r="E31"/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e">
            <v>#DIV/0!</v>
          </cell>
          <cell r="K31">
            <v>0</v>
          </cell>
          <cell r="L31" t="e">
            <v>#DIV/0!</v>
          </cell>
        </row>
        <row r="32">
          <cell r="B32" t="str">
            <v>Eingebette Derivate</v>
          </cell>
          <cell r="C32"/>
          <cell r="D32"/>
          <cell r="E32"/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/>
        </row>
        <row r="33"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</row>
        <row r="34">
          <cell r="B34" t="str">
            <v>Nettokreditverschuldung</v>
          </cell>
          <cell r="C34"/>
          <cell r="D34"/>
          <cell r="E34"/>
          <cell r="F34">
            <v>1639</v>
          </cell>
          <cell r="G34">
            <v>1695</v>
          </cell>
          <cell r="H34">
            <v>1700</v>
          </cell>
          <cell r="I34">
            <v>-56</v>
          </cell>
          <cell r="J34">
            <v>-3.303834808259587E-2</v>
          </cell>
          <cell r="K34">
            <v>-61</v>
          </cell>
          <cell r="L34">
            <v>-3.5882352941176469E-2</v>
          </cell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</row>
        <row r="36">
          <cell r="B36" t="str">
            <v>Pensionsrückstellungen</v>
          </cell>
          <cell r="C36"/>
          <cell r="D36"/>
          <cell r="E36"/>
          <cell r="F36">
            <v>5378</v>
          </cell>
          <cell r="G36">
            <v>4718</v>
          </cell>
          <cell r="H36">
            <v>5914</v>
          </cell>
          <cell r="I36">
            <v>660</v>
          </cell>
          <cell r="J36">
            <v>0.13988978380669775</v>
          </cell>
          <cell r="K36">
            <v>-536</v>
          </cell>
          <cell r="L36">
            <v>-9.0632397700372E-2</v>
          </cell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</row>
        <row r="38">
          <cell r="B38" t="str">
            <v>Summe Nettokreditverschuldung &amp;
Pensionen</v>
          </cell>
          <cell r="C38"/>
          <cell r="D38"/>
          <cell r="E38"/>
          <cell r="F38">
            <v>7017</v>
          </cell>
          <cell r="G38">
            <v>6413</v>
          </cell>
          <cell r="H38">
            <v>7614</v>
          </cell>
          <cell r="I38">
            <v>604</v>
          </cell>
          <cell r="J38">
            <v>9.4183689380944957E-2</v>
          </cell>
          <cell r="K38">
            <v>-597</v>
          </cell>
          <cell r="L38">
            <v>-7.8408195429472027E-2</v>
          </cell>
        </row>
        <row r="39"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</row>
      </sheetData>
      <sheetData sheetId="14">
        <row r="9">
          <cell r="C9"/>
          <cell r="D9"/>
          <cell r="E9" t="str">
            <v>1. Quartal</v>
          </cell>
          <cell r="F9" t="str">
            <v>Jahresabschluss</v>
          </cell>
          <cell r="G9" t="str">
            <v>1. Quartal</v>
          </cell>
          <cell r="H9"/>
          <cell r="I9" t="str">
            <v>Abw. zum Jahresabschluss 2013</v>
          </cell>
          <cell r="J9"/>
        </row>
        <row r="10">
          <cell r="B10" t="str">
            <v>in Mio. Euro</v>
          </cell>
          <cell r="C10"/>
          <cell r="D10"/>
          <cell r="E10">
            <v>2014</v>
          </cell>
          <cell r="F10">
            <v>2013</v>
          </cell>
          <cell r="G10">
            <v>2013</v>
          </cell>
          <cell r="H10"/>
          <cell r="I10" t="str">
            <v>absolut</v>
          </cell>
          <cell r="J10" t="str">
            <v>%</v>
          </cell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</row>
        <row r="12">
          <cell r="B12" t="str">
            <v>Struktur Bilanz</v>
          </cell>
          <cell r="C12"/>
          <cell r="D12"/>
          <cell r="E12"/>
          <cell r="F12"/>
          <cell r="G12"/>
          <cell r="H12"/>
          <cell r="I12" t="str">
            <v xml:space="preserve"> </v>
          </cell>
          <cell r="J12"/>
        </row>
        <row r="13">
          <cell r="B13"/>
          <cell r="C13" t="str">
            <v>Langfristige Vermögenswerte</v>
          </cell>
          <cell r="D13"/>
          <cell r="E13">
            <v>0.68700000000000006</v>
          </cell>
          <cell r="F13">
            <v>0.66700000000000004</v>
          </cell>
          <cell r="G13">
            <v>0.64200000000000002</v>
          </cell>
          <cell r="H13"/>
          <cell r="I13">
            <v>2.0000000000000018</v>
          </cell>
          <cell r="J13">
            <v>2.9985007496251898E-2</v>
          </cell>
        </row>
        <row r="14">
          <cell r="B14"/>
          <cell r="C14" t="str">
            <v>Kurzfristige Vermögenswerte</v>
          </cell>
          <cell r="D14"/>
          <cell r="E14">
            <v>0.313</v>
          </cell>
          <cell r="F14">
            <v>0.33300000000000002</v>
          </cell>
          <cell r="G14">
            <v>0.35799999999999998</v>
          </cell>
          <cell r="H14"/>
          <cell r="I14">
            <v>-2.0000000000000018</v>
          </cell>
          <cell r="J14">
            <v>-6.0060060060060108E-2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</row>
        <row r="16">
          <cell r="B16"/>
          <cell r="C16" t="str">
            <v>Aktiva</v>
          </cell>
          <cell r="D16"/>
          <cell r="E16">
            <v>1</v>
          </cell>
          <cell r="F16">
            <v>1</v>
          </cell>
          <cell r="G16">
            <v>1</v>
          </cell>
          <cell r="H16"/>
          <cell r="I16">
            <v>0</v>
          </cell>
          <cell r="J16">
            <v>0</v>
          </cell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</row>
        <row r="18">
          <cell r="B18"/>
          <cell r="C18" t="str">
            <v>Eigenkapital</v>
          </cell>
          <cell r="D18"/>
          <cell r="E18">
            <v>0.17899999999999999</v>
          </cell>
          <cell r="F18">
            <v>0.21</v>
          </cell>
          <cell r="G18">
            <v>0.154</v>
          </cell>
          <cell r="H18"/>
          <cell r="I18">
            <v>-3.1</v>
          </cell>
          <cell r="J18">
            <v>-0.14761904761904762</v>
          </cell>
        </row>
        <row r="19">
          <cell r="B19"/>
          <cell r="C19" t="str">
            <v>langfr. Fremdkapital</v>
          </cell>
          <cell r="D19"/>
          <cell r="E19">
            <v>0.433</v>
          </cell>
          <cell r="F19">
            <v>0.41399999999999998</v>
          </cell>
          <cell r="G19">
            <v>0.443</v>
          </cell>
          <cell r="H19"/>
          <cell r="I19">
            <v>1.9000000000000017</v>
          </cell>
          <cell r="J19">
            <v>4.5893719806763329E-2</v>
          </cell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</row>
        <row r="21">
          <cell r="B21"/>
          <cell r="C21" t="str">
            <v>langfristige Mittel</v>
          </cell>
          <cell r="D21"/>
          <cell r="E21">
            <v>0.61199999999999999</v>
          </cell>
          <cell r="F21">
            <v>0.624</v>
          </cell>
          <cell r="G21">
            <v>0.59699999999999998</v>
          </cell>
          <cell r="H21"/>
          <cell r="I21">
            <v>-1.2000000000000011</v>
          </cell>
          <cell r="J21">
            <v>-1.9230769230769246E-2</v>
          </cell>
        </row>
        <row r="22">
          <cell r="B22"/>
          <cell r="C22" t="str">
            <v>Kurzfristige Rückstellungen und Verbindlichkeiten</v>
          </cell>
          <cell r="D22"/>
          <cell r="E22">
            <v>0.38800000000000001</v>
          </cell>
          <cell r="F22">
            <v>0.376</v>
          </cell>
          <cell r="G22">
            <v>0.40300000000000002</v>
          </cell>
          <cell r="H22"/>
          <cell r="I22">
            <v>1.2000000000000011</v>
          </cell>
          <cell r="J22">
            <v>3.1914893617021302E-2</v>
          </cell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</row>
        <row r="24">
          <cell r="B24"/>
          <cell r="C24" t="str">
            <v>Passiva</v>
          </cell>
          <cell r="D24"/>
          <cell r="E24">
            <v>1</v>
          </cell>
          <cell r="F24">
            <v>1</v>
          </cell>
          <cell r="G24">
            <v>1</v>
          </cell>
          <cell r="H24"/>
          <cell r="I24">
            <v>0</v>
          </cell>
          <cell r="J24">
            <v>0</v>
          </cell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</row>
        <row r="26">
          <cell r="B26" t="str">
            <v>Eigenkapitalquote</v>
          </cell>
          <cell r="C26"/>
          <cell r="D26"/>
          <cell r="E26">
            <v>0.17860439673151218</v>
          </cell>
          <cell r="F26">
            <v>0.20983921945856809</v>
          </cell>
          <cell r="G26">
            <v>0.15388752563111366</v>
          </cell>
          <cell r="H26"/>
          <cell r="I26">
            <v>-3.1</v>
          </cell>
          <cell r="J26">
            <v>-0.14773215455140798</v>
          </cell>
        </row>
        <row r="27">
          <cell r="B27"/>
          <cell r="C27" t="str">
            <v>Eigenkapital</v>
          </cell>
          <cell r="D27"/>
          <cell r="E27">
            <v>5224</v>
          </cell>
          <cell r="F27">
            <v>6108</v>
          </cell>
          <cell r="G27">
            <v>4578</v>
          </cell>
          <cell r="H27"/>
          <cell r="I27">
            <v>-884</v>
          </cell>
          <cell r="J27">
            <v>-0.14472822527832352</v>
          </cell>
        </row>
        <row r="28">
          <cell r="B28"/>
          <cell r="C28" t="str">
            <v>Bilanzsumme</v>
          </cell>
          <cell r="D28"/>
          <cell r="E28">
            <v>29249</v>
          </cell>
          <cell r="F28">
            <v>29108</v>
          </cell>
          <cell r="G28">
            <v>29749</v>
          </cell>
          <cell r="H28"/>
          <cell r="I28">
            <v>141</v>
          </cell>
          <cell r="J28">
            <v>4.8440291328844306E-3</v>
          </cell>
        </row>
        <row r="29">
          <cell r="B29"/>
          <cell r="C29"/>
          <cell r="D29"/>
          <cell r="E29"/>
          <cell r="F29"/>
          <cell r="G29"/>
          <cell r="H29"/>
          <cell r="I29" t="str">
            <v xml:space="preserve"> </v>
          </cell>
          <cell r="J29" t="str">
            <v xml:space="preserve"> </v>
          </cell>
        </row>
        <row r="30">
          <cell r="B30" t="str">
            <v>Anlagendeckung I</v>
          </cell>
          <cell r="C30"/>
          <cell r="D30"/>
          <cell r="E30">
            <v>0.26004280949773506</v>
          </cell>
          <cell r="F30">
            <v>0.31453730882125752</v>
          </cell>
          <cell r="G30">
            <v>0.23982398239823982</v>
          </cell>
          <cell r="H30"/>
          <cell r="I30">
            <v>-5.4594499323522463</v>
          </cell>
          <cell r="J30">
            <v>-0.17357082225990222</v>
          </cell>
        </row>
        <row r="31">
          <cell r="B31"/>
          <cell r="C31" t="str">
            <v>Eigenkapital</v>
          </cell>
          <cell r="D31"/>
          <cell r="E31">
            <v>5224</v>
          </cell>
          <cell r="F31">
            <v>6108</v>
          </cell>
          <cell r="G31">
            <v>4578</v>
          </cell>
          <cell r="H31"/>
          <cell r="I31">
            <v>-884</v>
          </cell>
          <cell r="J31">
            <v>-0.14472822527832352</v>
          </cell>
        </row>
        <row r="32">
          <cell r="B32"/>
          <cell r="C32" t="str">
            <v>Langfristige Vermögenswerte</v>
          </cell>
          <cell r="D32"/>
          <cell r="E32">
            <v>20089</v>
          </cell>
          <cell r="F32">
            <v>19419</v>
          </cell>
          <cell r="G32">
            <v>19089</v>
          </cell>
          <cell r="H32"/>
          <cell r="I32">
            <v>670</v>
          </cell>
          <cell r="J32">
            <v>3.4502291570111747E-2</v>
          </cell>
        </row>
        <row r="33">
          <cell r="B33"/>
          <cell r="C33"/>
          <cell r="D33"/>
          <cell r="E33"/>
          <cell r="F33"/>
          <cell r="G33"/>
          <cell r="H33"/>
          <cell r="I33"/>
          <cell r="J33"/>
        </row>
        <row r="34">
          <cell r="B34" t="str">
            <v>Anlagendeckung II</v>
          </cell>
          <cell r="C34"/>
          <cell r="D34"/>
          <cell r="E34">
            <v>0.89068644531833341</v>
          </cell>
          <cell r="F34">
            <v>0.93475462176219171</v>
          </cell>
          <cell r="G34">
            <v>0.93079784168893076</v>
          </cell>
          <cell r="H34"/>
          <cell r="I34">
            <v>-4.4068176443858302</v>
          </cell>
          <cell r="J34">
            <v>-4.7144111853420247E-2</v>
          </cell>
        </row>
        <row r="35">
          <cell r="B35"/>
          <cell r="C35" t="str">
            <v>langfristige Mittel</v>
          </cell>
          <cell r="D35"/>
          <cell r="E35">
            <v>17893</v>
          </cell>
          <cell r="F35">
            <v>18152</v>
          </cell>
          <cell r="G35">
            <v>17768</v>
          </cell>
          <cell r="H35"/>
          <cell r="I35">
            <v>-259</v>
          </cell>
          <cell r="J35">
            <v>-1.4268400176289114E-2</v>
          </cell>
        </row>
        <row r="36">
          <cell r="B36"/>
          <cell r="C36" t="str">
            <v>Langfristige Vermögenswerte</v>
          </cell>
          <cell r="D36"/>
          <cell r="E36">
            <v>20089</v>
          </cell>
          <cell r="F36">
            <v>19419</v>
          </cell>
          <cell r="G36">
            <v>19089</v>
          </cell>
          <cell r="H36"/>
          <cell r="I36">
            <v>670</v>
          </cell>
          <cell r="J36">
            <v>3.4502291570111747E-2</v>
          </cell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</row>
        <row r="38">
          <cell r="B38" t="str">
            <v>Dynamische Tilgungsquote</v>
          </cell>
          <cell r="C38"/>
          <cell r="D38"/>
          <cell r="E38">
            <v>0.35599999999999998</v>
          </cell>
          <cell r="F38">
            <v>0.37</v>
          </cell>
          <cell r="G38">
            <v>0.33500000000000002</v>
          </cell>
          <cell r="H38"/>
          <cell r="I38">
            <v>-1.4000000000000012</v>
          </cell>
          <cell r="J38"/>
        </row>
        <row r="39">
          <cell r="B39"/>
          <cell r="C39" t="str">
            <v>Adjustierter operativer Cashflow</v>
          </cell>
          <cell r="D39"/>
          <cell r="E39">
            <v>2495</v>
          </cell>
          <cell r="F39">
            <v>2375</v>
          </cell>
          <cell r="G39">
            <v>2551</v>
          </cell>
          <cell r="H39"/>
          <cell r="I39">
            <v>120</v>
          </cell>
          <cell r="J39">
            <v>5.0526315789473683E-2</v>
          </cell>
        </row>
        <row r="40">
          <cell r="B40"/>
          <cell r="C40" t="str">
            <v>Summe Nettokreditverschuldung &amp; Pensionen</v>
          </cell>
          <cell r="D40"/>
          <cell r="E40">
            <v>7017</v>
          </cell>
          <cell r="F40">
            <v>6413</v>
          </cell>
          <cell r="G40">
            <v>7614</v>
          </cell>
          <cell r="H40"/>
          <cell r="I40">
            <v>604</v>
          </cell>
          <cell r="J40">
            <v>9.4183689380944957E-2</v>
          </cell>
        </row>
        <row r="41">
          <cell r="B41"/>
          <cell r="C41"/>
          <cell r="D41"/>
          <cell r="E41"/>
          <cell r="F41"/>
          <cell r="G41"/>
          <cell r="H41"/>
          <cell r="I41"/>
          <cell r="J41"/>
        </row>
        <row r="42">
          <cell r="B42"/>
          <cell r="C42"/>
          <cell r="D42"/>
          <cell r="E42"/>
          <cell r="F42"/>
          <cell r="G42"/>
          <cell r="H42"/>
          <cell r="I42"/>
          <cell r="J42"/>
        </row>
        <row r="43">
          <cell r="B43"/>
          <cell r="C43"/>
          <cell r="D43"/>
          <cell r="E43"/>
          <cell r="F43"/>
          <cell r="G43"/>
          <cell r="H43"/>
          <cell r="I43" t="str">
            <v>Abw zum 1. Quartal 2013</v>
          </cell>
          <cell r="J43"/>
        </row>
        <row r="44">
          <cell r="B44"/>
          <cell r="C44"/>
          <cell r="D44"/>
          <cell r="E44"/>
          <cell r="F44"/>
          <cell r="G44"/>
          <cell r="H44"/>
          <cell r="I44"/>
          <cell r="J44"/>
        </row>
        <row r="45">
          <cell r="B45"/>
          <cell r="C45"/>
          <cell r="D45"/>
          <cell r="E45"/>
          <cell r="F45"/>
          <cell r="G45"/>
          <cell r="H45"/>
          <cell r="I45" t="str">
            <v xml:space="preserve">absolut </v>
          </cell>
          <cell r="J45" t="str">
            <v>%</v>
          </cell>
        </row>
        <row r="46">
          <cell r="B46"/>
          <cell r="C46"/>
          <cell r="D46"/>
          <cell r="E46"/>
          <cell r="F46"/>
          <cell r="G46"/>
          <cell r="H46"/>
          <cell r="I46"/>
          <cell r="J46"/>
        </row>
        <row r="47">
          <cell r="B47" t="str">
            <v>vgl. operative Marge</v>
          </cell>
          <cell r="C47"/>
          <cell r="D47"/>
          <cell r="E47">
            <v>-3.4818941504178275E-2</v>
          </cell>
          <cell r="F47">
            <v>2.9639990675059114E-2</v>
          </cell>
          <cell r="G47">
            <v>-5.205190102595051E-2</v>
          </cell>
          <cell r="H47"/>
          <cell r="I47">
            <v>1.6999999999999995</v>
          </cell>
          <cell r="J47">
            <v>0.32692307692307687</v>
          </cell>
        </row>
        <row r="48">
          <cell r="B48" t="str">
            <v xml:space="preserve">  (vergleichbar gerechnet)</v>
          </cell>
          <cell r="C48"/>
          <cell r="D48"/>
          <cell r="E48"/>
          <cell r="F48"/>
          <cell r="G48"/>
          <cell r="H48"/>
          <cell r="I48"/>
          <cell r="J48"/>
        </row>
        <row r="49">
          <cell r="B49"/>
          <cell r="C49" t="str">
            <v>operatives Ergebnis</v>
          </cell>
          <cell r="D49"/>
          <cell r="E49">
            <v>-245</v>
          </cell>
          <cell r="F49">
            <v>699</v>
          </cell>
          <cell r="G49">
            <v>-359</v>
          </cell>
          <cell r="H49"/>
          <cell r="I49"/>
          <cell r="J49"/>
        </row>
        <row r="50">
          <cell r="B50"/>
          <cell r="C50" t="str">
            <v>Rückstellungsauflösung</v>
          </cell>
          <cell r="D50"/>
          <cell r="E50">
            <v>20</v>
          </cell>
          <cell r="F50">
            <v>191</v>
          </cell>
          <cell r="G50">
            <v>14</v>
          </cell>
          <cell r="H50"/>
          <cell r="I50"/>
          <cell r="J50"/>
        </row>
        <row r="51">
          <cell r="B51"/>
          <cell r="C51" t="str">
            <v>Umsatz</v>
          </cell>
          <cell r="D51"/>
          <cell r="E51">
            <v>6462</v>
          </cell>
          <cell r="F51">
            <v>30027</v>
          </cell>
          <cell r="G51">
            <v>6628</v>
          </cell>
          <cell r="H51"/>
          <cell r="I51"/>
          <cell r="J51"/>
        </row>
        <row r="52">
          <cell r="B52"/>
          <cell r="C52"/>
          <cell r="D52"/>
          <cell r="E52"/>
          <cell r="F52"/>
          <cell r="G52"/>
          <cell r="H52"/>
          <cell r="I52"/>
          <cell r="J52"/>
        </row>
        <row r="53">
          <cell r="B53" t="str">
            <v>Operativer Cashflow</v>
          </cell>
          <cell r="C53"/>
          <cell r="D53"/>
          <cell r="E53">
            <v>855</v>
          </cell>
          <cell r="F53">
            <v>3293</v>
          </cell>
          <cell r="G53">
            <v>979</v>
          </cell>
          <cell r="H53"/>
          <cell r="I53">
            <v>-124</v>
          </cell>
          <cell r="J53">
            <v>-0.12665985699693566</v>
          </cell>
        </row>
        <row r="54">
          <cell r="B54" t="str">
            <v xml:space="preserve">  (gem. Kapitalflussrechnung)</v>
          </cell>
          <cell r="C54"/>
          <cell r="D54"/>
          <cell r="E54"/>
          <cell r="F54"/>
          <cell r="G54"/>
          <cell r="H54"/>
          <cell r="I54"/>
          <cell r="J54" t="str">
            <v/>
          </cell>
        </row>
        <row r="55">
          <cell r="B55"/>
          <cell r="C55"/>
          <cell r="D55"/>
          <cell r="E55"/>
          <cell r="F55"/>
          <cell r="G55"/>
          <cell r="H55"/>
          <cell r="I55"/>
          <cell r="J55"/>
        </row>
        <row r="56">
          <cell r="B56" t="str">
            <v>Free Cashflow</v>
          </cell>
          <cell r="C56"/>
          <cell r="D56"/>
          <cell r="E56">
            <v>195</v>
          </cell>
          <cell r="F56">
            <v>1308</v>
          </cell>
          <cell r="G56">
            <v>466</v>
          </cell>
          <cell r="H56"/>
          <cell r="I56">
            <v>-271</v>
          </cell>
          <cell r="J56">
            <v>-0.58154506437768239</v>
          </cell>
        </row>
        <row r="57">
          <cell r="B57" t="str">
            <v xml:space="preserve">  (gem. Kapitalflussrechnung)</v>
          </cell>
          <cell r="C57"/>
          <cell r="D57"/>
          <cell r="E57"/>
          <cell r="F57"/>
          <cell r="G57"/>
          <cell r="H57"/>
          <cell r="I57"/>
          <cell r="J57" t="str">
            <v/>
          </cell>
        </row>
        <row r="58">
          <cell r="B58"/>
          <cell r="C58"/>
          <cell r="D58"/>
          <cell r="E58"/>
          <cell r="F58"/>
          <cell r="G58"/>
          <cell r="H58"/>
          <cell r="I58"/>
          <cell r="J58" t="str">
            <v/>
          </cell>
        </row>
        <row r="59">
          <cell r="B59" t="str">
            <v>Innenfinanzierungsquote</v>
          </cell>
          <cell r="C59"/>
          <cell r="D59"/>
          <cell r="E59">
            <v>0.99534342258440045</v>
          </cell>
          <cell r="F59">
            <v>1.3177270908363345</v>
          </cell>
          <cell r="G59">
            <v>1.3635097493036212</v>
          </cell>
          <cell r="H59"/>
          <cell r="I59">
            <v>-36.816632671922079</v>
          </cell>
          <cell r="J59">
            <v>-0.27001371050500561</v>
          </cell>
        </row>
        <row r="60">
          <cell r="B60" t="str">
            <v>Operativer Cashflow</v>
          </cell>
          <cell r="C60"/>
          <cell r="D60"/>
          <cell r="E60">
            <v>855</v>
          </cell>
          <cell r="F60">
            <v>3293</v>
          </cell>
          <cell r="G60">
            <v>979</v>
          </cell>
          <cell r="H60"/>
          <cell r="I60">
            <v>-124</v>
          </cell>
          <cell r="J60">
            <v>-0.12665985699693566</v>
          </cell>
        </row>
        <row r="61">
          <cell r="B61" t="str">
            <v>Investitionen</v>
          </cell>
          <cell r="C61"/>
          <cell r="D61"/>
          <cell r="E61">
            <v>859</v>
          </cell>
          <cell r="F61">
            <v>2499</v>
          </cell>
          <cell r="G61">
            <v>718</v>
          </cell>
          <cell r="H61"/>
          <cell r="I61">
            <v>141</v>
          </cell>
          <cell r="J61">
            <v>0.19637883008356546</v>
          </cell>
        </row>
        <row r="62">
          <cell r="B62"/>
          <cell r="C62"/>
          <cell r="D62"/>
          <cell r="E62"/>
          <cell r="F62"/>
          <cell r="G62"/>
          <cell r="H62"/>
          <cell r="I62"/>
          <cell r="J62"/>
        </row>
        <row r="63">
          <cell r="B63" t="str">
            <v>op. Cashflow Umsatzrelation</v>
          </cell>
          <cell r="C63"/>
          <cell r="D63"/>
          <cell r="E63">
            <v>0.13231197771587744</v>
          </cell>
          <cell r="F63">
            <v>0.10966796549771872</v>
          </cell>
          <cell r="G63">
            <v>0.14770669885334942</v>
          </cell>
          <cell r="H63"/>
          <cell r="I63">
            <v>-1.5394721137471978</v>
          </cell>
          <cell r="J63">
            <v>-0.10422493534133226</v>
          </cell>
        </row>
        <row r="64">
          <cell r="B64" t="str">
            <v>Operativer Cashflow aus fortgeführter Geschäftstätigkeit</v>
          </cell>
          <cell r="C64"/>
          <cell r="D64"/>
          <cell r="E64">
            <v>855</v>
          </cell>
          <cell r="F64">
            <v>3293</v>
          </cell>
          <cell r="G64">
            <v>979</v>
          </cell>
          <cell r="H64"/>
          <cell r="I64">
            <v>-124</v>
          </cell>
          <cell r="J64">
            <v>-0.12665985699693566</v>
          </cell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</row>
        <row r="67">
          <cell r="B67" t="str">
            <v>Umsatzerlöse</v>
          </cell>
          <cell r="C67"/>
          <cell r="D67"/>
          <cell r="E67">
            <v>6462</v>
          </cell>
          <cell r="F67">
            <v>30027</v>
          </cell>
          <cell r="G67">
            <v>6628</v>
          </cell>
          <cell r="H67"/>
          <cell r="I67">
            <v>-166</v>
          </cell>
          <cell r="J67">
            <v>-2.504526252263126E-2</v>
          </cell>
        </row>
        <row r="68">
          <cell r="B68"/>
          <cell r="C68"/>
          <cell r="D68"/>
          <cell r="E68"/>
          <cell r="F68"/>
          <cell r="G68"/>
          <cell r="H68"/>
          <cell r="I68"/>
          <cell r="J68"/>
        </row>
        <row r="69">
          <cell r="B69"/>
          <cell r="C69"/>
          <cell r="D69"/>
          <cell r="E69"/>
          <cell r="F69"/>
          <cell r="G69"/>
          <cell r="H69"/>
          <cell r="I69" t="str">
            <v>Abw zum 1. Quartal 2013</v>
          </cell>
          <cell r="J69"/>
        </row>
        <row r="70">
          <cell r="B70"/>
          <cell r="C70"/>
          <cell r="D70"/>
          <cell r="E70"/>
          <cell r="F70"/>
          <cell r="G70"/>
          <cell r="H70"/>
          <cell r="I70"/>
          <cell r="J70"/>
        </row>
        <row r="71">
          <cell r="B71" t="str">
            <v>Überleitung Ergebniskennzahlen:</v>
          </cell>
          <cell r="C71"/>
          <cell r="D71"/>
          <cell r="E71"/>
          <cell r="F71"/>
          <cell r="G71"/>
          <cell r="H71"/>
          <cell r="I71" t="str">
            <v xml:space="preserve">absolut </v>
          </cell>
          <cell r="J71" t="str">
            <v>%</v>
          </cell>
        </row>
        <row r="72">
          <cell r="B72" t="str">
            <v>EBT</v>
          </cell>
          <cell r="C72"/>
          <cell r="D72"/>
          <cell r="E72">
            <v>-307</v>
          </cell>
          <cell r="F72">
            <v>546</v>
          </cell>
          <cell r="G72">
            <v>-579</v>
          </cell>
          <cell r="H72"/>
          <cell r="I72">
            <v>272</v>
          </cell>
          <cell r="J72">
            <v>0.46977547495682209</v>
          </cell>
        </row>
        <row r="73">
          <cell r="B73" t="str">
            <v>Zinsergebnis</v>
          </cell>
          <cell r="C73"/>
          <cell r="D73"/>
          <cell r="E73">
            <v>75</v>
          </cell>
          <cell r="F73">
            <v>347</v>
          </cell>
          <cell r="G73">
            <v>83</v>
          </cell>
          <cell r="H73"/>
          <cell r="I73">
            <v>-8</v>
          </cell>
          <cell r="J73">
            <v>-9.6385542168674704E-2</v>
          </cell>
        </row>
        <row r="74">
          <cell r="B74" t="str">
            <v>EBIT</v>
          </cell>
          <cell r="C74"/>
          <cell r="D74"/>
          <cell r="E74">
            <v>-232</v>
          </cell>
          <cell r="F74">
            <v>893</v>
          </cell>
          <cell r="G74">
            <v>-496</v>
          </cell>
          <cell r="H74"/>
          <cell r="I74">
            <v>264</v>
          </cell>
          <cell r="J74">
            <v>0.532258064516129</v>
          </cell>
        </row>
        <row r="75">
          <cell r="B75" t="str">
            <v>betriebliche Abschreibungen</v>
          </cell>
          <cell r="C75"/>
          <cell r="D75"/>
          <cell r="E75">
            <v>340</v>
          </cell>
          <cell r="F75">
            <v>1767</v>
          </cell>
          <cell r="G75">
            <v>490</v>
          </cell>
          <cell r="H75"/>
          <cell r="I75">
            <v>-150</v>
          </cell>
          <cell r="J75">
            <v>-0.30612244897959184</v>
          </cell>
        </row>
        <row r="76">
          <cell r="B76" t="str">
            <v>Abschreibungen betrieblich+außerplanmäßig</v>
          </cell>
          <cell r="C76"/>
          <cell r="D76"/>
          <cell r="E76">
            <v>284</v>
          </cell>
          <cell r="F76">
            <v>1532</v>
          </cell>
          <cell r="G76">
            <v>432</v>
          </cell>
          <cell r="H76"/>
          <cell r="I76">
            <v>-148</v>
          </cell>
          <cell r="J76">
            <v>-0.34259259259259262</v>
          </cell>
        </row>
        <row r="77">
          <cell r="B77" t="str">
            <v>AfA im UV soweit höher als üblich</v>
          </cell>
          <cell r="C77"/>
          <cell r="D77"/>
          <cell r="E77">
            <v>56</v>
          </cell>
          <cell r="F77">
            <v>235</v>
          </cell>
          <cell r="G77">
            <v>58</v>
          </cell>
          <cell r="H77"/>
          <cell r="I77">
            <v>-2</v>
          </cell>
          <cell r="J77">
            <v>-3.4482758620689655E-2</v>
          </cell>
        </row>
        <row r="78">
          <cell r="B78" t="str">
            <v>AfA im UV für künft. Wertschwankungen</v>
          </cell>
          <cell r="C78"/>
          <cell r="D78"/>
          <cell r="E78">
            <v>0</v>
          </cell>
          <cell r="F78">
            <v>0</v>
          </cell>
          <cell r="G78">
            <v>0</v>
          </cell>
          <cell r="H78"/>
          <cell r="I78">
            <v>0</v>
          </cell>
          <cell r="J78" t="str">
            <v/>
          </cell>
        </row>
        <row r="79">
          <cell r="B79" t="str">
            <v>Abschreibung at Equity bewertete Beteiligung</v>
          </cell>
          <cell r="C79"/>
          <cell r="D79"/>
          <cell r="E79">
            <v>0</v>
          </cell>
          <cell r="F79">
            <v>0</v>
          </cell>
          <cell r="G79">
            <v>0</v>
          </cell>
          <cell r="H79"/>
          <cell r="I79">
            <v>0</v>
          </cell>
          <cell r="J79" t="str">
            <v/>
          </cell>
        </row>
        <row r="80">
          <cell r="B80">
            <v>0</v>
          </cell>
          <cell r="C80"/>
          <cell r="D80"/>
          <cell r="E80">
            <v>0</v>
          </cell>
          <cell r="F80">
            <v>0</v>
          </cell>
          <cell r="G80">
            <v>0</v>
          </cell>
          <cell r="H80"/>
          <cell r="I80">
            <v>0</v>
          </cell>
          <cell r="J80" t="str">
            <v/>
          </cell>
        </row>
        <row r="81">
          <cell r="B81" t="str">
            <v>AfA auf Finanzanlagen, Wertpapiere und Vermögenswerte</v>
          </cell>
          <cell r="C81"/>
          <cell r="D81"/>
          <cell r="E81"/>
          <cell r="F81"/>
          <cell r="G81"/>
          <cell r="H81"/>
          <cell r="I81"/>
          <cell r="J81"/>
        </row>
        <row r="82">
          <cell r="B82" t="str">
            <v>zum Verkauf</v>
          </cell>
          <cell r="C82"/>
          <cell r="D82"/>
          <cell r="E82">
            <v>0</v>
          </cell>
          <cell r="F82">
            <v>11</v>
          </cell>
          <cell r="G82">
            <v>4</v>
          </cell>
          <cell r="H82"/>
          <cell r="I82">
            <v>-4</v>
          </cell>
          <cell r="J82">
            <v>-1</v>
          </cell>
        </row>
        <row r="83">
          <cell r="B83" t="str">
            <v xml:space="preserve">EBITDA </v>
          </cell>
          <cell r="C83"/>
          <cell r="D83"/>
          <cell r="E83">
            <v>108</v>
          </cell>
          <cell r="F83">
            <v>2671</v>
          </cell>
          <cell r="G83">
            <v>-2</v>
          </cell>
          <cell r="H83"/>
          <cell r="I83">
            <v>110</v>
          </cell>
          <cell r="J83" t="str">
            <v/>
          </cell>
        </row>
        <row r="84">
          <cell r="B84"/>
          <cell r="C84"/>
          <cell r="D84"/>
          <cell r="F84"/>
          <cell r="G84"/>
          <cell r="H84"/>
          <cell r="I84"/>
          <cell r="J84"/>
        </row>
        <row r="85">
          <cell r="B85"/>
          <cell r="C85"/>
          <cell r="D85"/>
          <cell r="E85"/>
          <cell r="F85"/>
          <cell r="G85"/>
          <cell r="H85"/>
          <cell r="I85"/>
          <cell r="J85"/>
        </row>
        <row r="86">
          <cell r="B86"/>
          <cell r="C86"/>
          <cell r="D86"/>
          <cell r="E86"/>
          <cell r="F86"/>
          <cell r="G86"/>
          <cell r="H86"/>
          <cell r="I86"/>
          <cell r="J86"/>
        </row>
        <row r="87">
          <cell r="B87"/>
          <cell r="C87"/>
          <cell r="D87"/>
          <cell r="E87">
            <v>0</v>
          </cell>
          <cell r="F87"/>
          <cell r="G87">
            <v>0</v>
          </cell>
          <cell r="H87"/>
          <cell r="I87"/>
          <cell r="J87"/>
        </row>
      </sheetData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Deckblatt"/>
      <sheetName val="op_Erg_Konzern"/>
      <sheetName val="Mio-Datei"/>
      <sheetName val="Mio-Datei gerundet Bilanz"/>
      <sheetName val="Mio-Datei gerundet GuV"/>
      <sheetName val="Mio-Datei Segmente"/>
      <sheetName val="Mio-Datei Segmente gerundet"/>
      <sheetName val="Mio-Datei Segmente Op.Ergebnis"/>
      <sheetName val="Mio-Datei Segmente Seg.ergebnis"/>
      <sheetName val="Mio-Datei Segmente Seg.erg. ger"/>
      <sheetName val="Umsatzerlöse_Verkehrserlöse DLH"/>
      <sheetName val="Segmentinvestitionen"/>
      <sheetName val="Segmentinvestitionen gerundet"/>
      <sheetName val="Korr. Equityausw. TC_Ameco Pass"/>
      <sheetName val="Korrekt. Equityausweis TC_Ameco"/>
      <sheetName val="666"/>
      <sheetName val="Zentralfunktionen"/>
      <sheetName val="BExRepositorySheet"/>
      <sheetName val="Marginalien"/>
      <sheetName val="Uebersicht_ERG"/>
      <sheetName val="Segment n. Geschäftsfeld"/>
      <sheetName val="Zusammenstellung Paket"/>
      <sheetName val="Q-only"/>
      <sheetName val="Beschriftu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A6" t="str">
            <v>GCA</v>
          </cell>
          <cell r="B6" t="str">
            <v>PNR</v>
          </cell>
          <cell r="E6" t="str">
            <v>Bezeichnung deutsch</v>
          </cell>
          <cell r="F6" t="str">
            <v>Bezeichnung englisch</v>
          </cell>
          <cell r="G6" t="str">
            <v>zurück-gerechnet</v>
          </cell>
          <cell r="H6" t="str">
            <v>Aktuelles Jahr</v>
          </cell>
          <cell r="I6" t="str">
            <v>Vorjahr</v>
          </cell>
          <cell r="J6" t="str">
            <v>absolute Veränderung</v>
          </cell>
          <cell r="K6" t="str">
            <v>rel. Veränderung</v>
          </cell>
        </row>
        <row r="7">
          <cell r="A7">
            <v>7000000000</v>
          </cell>
          <cell r="B7">
            <v>30000000</v>
          </cell>
          <cell r="C7" t="str">
            <v>H</v>
          </cell>
          <cell r="D7">
            <v>-1</v>
          </cell>
          <cell r="E7" t="str">
            <v>Gewinn- und Verlustrechnung Gesamtkosten</v>
          </cell>
          <cell r="F7" t="str">
            <v>INCOME STATEMENT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>
            <v>6900000000</v>
          </cell>
          <cell r="B8">
            <v>71000000</v>
          </cell>
          <cell r="C8" t="str">
            <v>H</v>
          </cell>
          <cell r="D8">
            <v>-1</v>
          </cell>
          <cell r="E8" t="str">
            <v>Konzernergebnis Wertposition</v>
          </cell>
          <cell r="F8" t="str">
            <v>Retained earnings / loss for the year xcheck</v>
          </cell>
          <cell r="H8">
            <v>252</v>
          </cell>
          <cell r="I8">
            <v>458</v>
          </cell>
          <cell r="J8">
            <v>-206</v>
          </cell>
          <cell r="K8">
            <v>-0.44978165938864628</v>
          </cell>
        </row>
        <row r="9">
          <cell r="A9">
            <v>6800000000</v>
          </cell>
          <cell r="B9">
            <v>60900000</v>
          </cell>
          <cell r="C9" t="str">
            <v>H</v>
          </cell>
          <cell r="D9">
            <v>-1</v>
          </cell>
          <cell r="E9" t="str">
            <v>Konzernergebnis</v>
          </cell>
          <cell r="F9" t="str">
            <v>Retained earnings / loss for the year</v>
          </cell>
          <cell r="H9">
            <v>-252</v>
          </cell>
          <cell r="I9">
            <v>-458</v>
          </cell>
          <cell r="J9">
            <v>206</v>
          </cell>
          <cell r="K9">
            <v>0.44978165938864628</v>
          </cell>
        </row>
        <row r="10">
          <cell r="A10">
            <v>6700000000</v>
          </cell>
          <cell r="B10">
            <v>60800000</v>
          </cell>
          <cell r="C10" t="str">
            <v>H</v>
          </cell>
          <cell r="D10">
            <v>-1</v>
          </cell>
          <cell r="E10" t="str">
            <v>Auf Fremde entfallendes Ergebnis</v>
          </cell>
          <cell r="F10" t="str">
            <v>Net profit / loss for minority interest</v>
          </cell>
          <cell r="G10" t="str">
            <v>x</v>
          </cell>
          <cell r="H10">
            <v>-4</v>
          </cell>
          <cell r="I10">
            <v>-3</v>
          </cell>
          <cell r="J10">
            <v>-1</v>
          </cell>
          <cell r="K10">
            <v>-0.33333333333333331</v>
          </cell>
        </row>
        <row r="11">
          <cell r="A11">
            <v>6100000000</v>
          </cell>
          <cell r="B11">
            <v>60700000</v>
          </cell>
          <cell r="C11" t="str">
            <v>H</v>
          </cell>
          <cell r="D11">
            <v>-1</v>
          </cell>
          <cell r="E11" t="str">
            <v>Jahresüberschuß / Jahresfehlbetrag vor Fremdanteil</v>
          </cell>
          <cell r="F11" t="str">
            <v>Net profit / loss before minority interest</v>
          </cell>
          <cell r="H11">
            <v>-248</v>
          </cell>
          <cell r="I11">
            <v>-455</v>
          </cell>
          <cell r="J11">
            <v>207</v>
          </cell>
          <cell r="K11">
            <v>0.45494505494505494</v>
          </cell>
        </row>
        <row r="12">
          <cell r="A12">
            <v>6190000000</v>
          </cell>
          <cell r="B12">
            <v>60400000</v>
          </cell>
          <cell r="C12" t="str">
            <v>H</v>
          </cell>
          <cell r="D12">
            <v>-1</v>
          </cell>
          <cell r="E12" t="str">
            <v>Jahresüberschuß/-fehlbetrag - aufzugebende Tätigkeit</v>
          </cell>
          <cell r="F12" t="str">
            <v>Net profit / loss discontinued operations</v>
          </cell>
          <cell r="G12" t="str">
            <v>x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>
            <v>6190300000</v>
          </cell>
          <cell r="B13">
            <v>60401000</v>
          </cell>
          <cell r="C13" t="str">
            <v>H</v>
          </cell>
          <cell r="D13">
            <v>-1</v>
          </cell>
          <cell r="E13" t="str">
            <v>EAT aus Unternehmensteilbereichen zum Verkauf</v>
          </cell>
          <cell r="F13" t="str">
            <v>EAT Discontinued Operations</v>
          </cell>
          <cell r="G13" t="str">
            <v>x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6190310000</v>
          </cell>
          <cell r="B14">
            <v>60401100</v>
          </cell>
          <cell r="C14" t="str">
            <v>H</v>
          </cell>
          <cell r="D14">
            <v>-1</v>
          </cell>
          <cell r="E14" t="str">
            <v>EBT aus UnternehmensTB zum Verkauf</v>
          </cell>
          <cell r="F14" t="str">
            <v>EBT Discontinued Operations</v>
          </cell>
          <cell r="G14" t="str">
            <v>x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>
            <v>6190311000</v>
          </cell>
          <cell r="B15">
            <v>60401110</v>
          </cell>
          <cell r="C15" t="str">
            <v>H</v>
          </cell>
          <cell r="D15">
            <v>-1</v>
          </cell>
          <cell r="E15" t="str">
            <v>Umsatzerlöse aus UnternehmensTB zum Verkauf</v>
          </cell>
          <cell r="F15" t="str">
            <v>Revenue Discontinued Operations</v>
          </cell>
          <cell r="G15" t="str">
            <v>x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>
            <v>6190312000</v>
          </cell>
          <cell r="B16">
            <v>60401120</v>
          </cell>
          <cell r="C16" t="str">
            <v>H</v>
          </cell>
          <cell r="D16">
            <v>-1</v>
          </cell>
          <cell r="E16" t="str">
            <v>Übr. Erträge aus UnternehmensTB zum Verkauf</v>
          </cell>
          <cell r="F16" t="str">
            <v>Other Income Discontinued Operations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6190313000</v>
          </cell>
          <cell r="B17">
            <v>60401130</v>
          </cell>
          <cell r="C17" t="str">
            <v>S</v>
          </cell>
          <cell r="D17">
            <v>1</v>
          </cell>
          <cell r="E17" t="str">
            <v>Aufwendungen aus UnternehmensTB zum Verkauf</v>
          </cell>
          <cell r="F17" t="str">
            <v>Expenses Discontinued Operations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>
            <v>6190321000</v>
          </cell>
          <cell r="B18">
            <v>60401200</v>
          </cell>
          <cell r="C18" t="str">
            <v>H</v>
          </cell>
          <cell r="D18">
            <v>-1</v>
          </cell>
          <cell r="E18" t="str">
            <v>Steuern aus UnternehmensTB zum Verkauf</v>
          </cell>
          <cell r="F18" t="str">
            <v>Taxes Discontinued Operations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6190400000</v>
          </cell>
          <cell r="B19">
            <v>60402000</v>
          </cell>
          <cell r="C19" t="str">
            <v>H</v>
          </cell>
          <cell r="D19">
            <v>-1</v>
          </cell>
          <cell r="E19" t="str">
            <v>EAT aus Bewertung v. UnternehmensTB zum Verkauf</v>
          </cell>
          <cell r="F19" t="str">
            <v>EAT from measurement of Discontinued Operations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6190410000</v>
          </cell>
          <cell r="B20">
            <v>60402100</v>
          </cell>
          <cell r="C20" t="str">
            <v>H</v>
          </cell>
          <cell r="D20">
            <v>-1</v>
          </cell>
          <cell r="E20" t="str">
            <v>EBT aus Bewertung v. UnternehmensTB zum Verkauf</v>
          </cell>
          <cell r="F20" t="str">
            <v>EBT from measurement of Discontinued Operations</v>
          </cell>
          <cell r="G20" t="str">
            <v>x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>
            <v>6190411000</v>
          </cell>
          <cell r="B21">
            <v>60402110</v>
          </cell>
          <cell r="C21" t="str">
            <v>H</v>
          </cell>
          <cell r="D21">
            <v>-1</v>
          </cell>
          <cell r="E21" t="str">
            <v>Gewinn aus Bewertung v. UnternehmensTB zum Verkauf</v>
          </cell>
          <cell r="F21" t="str">
            <v>Gain from measurement of Discontinued Operations</v>
          </cell>
          <cell r="G21" t="str">
            <v>x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>
            <v>6190412000</v>
          </cell>
          <cell r="B22">
            <v>60402120</v>
          </cell>
          <cell r="C22" t="str">
            <v>H</v>
          </cell>
          <cell r="D22">
            <v>-1</v>
          </cell>
          <cell r="E22" t="str">
            <v>Verlust aus Bewertung v. UnternehmensTB zum Verkauf</v>
          </cell>
          <cell r="F22" t="str">
            <v>Loss from measurement of Discontinued Operations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6190421000</v>
          </cell>
          <cell r="B23">
            <v>60402200</v>
          </cell>
          <cell r="C23" t="str">
            <v>H</v>
          </cell>
          <cell r="D23">
            <v>-1</v>
          </cell>
          <cell r="E23" t="str">
            <v>Steuern aus Bewertung v. UnternehmensTB zum Verkauf</v>
          </cell>
          <cell r="F23" t="str">
            <v>Taxes from measurement of Discontinued Operations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>
            <v>6110000000</v>
          </cell>
          <cell r="B24">
            <v>60200000</v>
          </cell>
          <cell r="C24" t="str">
            <v>H</v>
          </cell>
          <cell r="D24">
            <v>-1</v>
          </cell>
          <cell r="E24" t="str">
            <v xml:space="preserve">Jahresüberschuß/-fehlbetrag - fortzusetzende Tätigkeit </v>
          </cell>
          <cell r="F24" t="str">
            <v>Net profit / loss continued operations</v>
          </cell>
          <cell r="H24">
            <v>-248</v>
          </cell>
          <cell r="I24">
            <v>-455</v>
          </cell>
          <cell r="J24">
            <v>207</v>
          </cell>
          <cell r="K24">
            <v>0.45494505494505494</v>
          </cell>
        </row>
        <row r="25">
          <cell r="A25">
            <v>6119000000</v>
          </cell>
          <cell r="B25">
            <v>60190000</v>
          </cell>
          <cell r="C25" t="str">
            <v>H</v>
          </cell>
          <cell r="D25">
            <v>-1</v>
          </cell>
          <cell r="E25" t="str">
            <v>Ergebnisabführung an die Obergesellschaft</v>
          </cell>
          <cell r="F25" t="str">
            <v>Profit transfer to parent company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6119500000</v>
          </cell>
          <cell r="B26" t="str">
            <v>New Position</v>
          </cell>
          <cell r="C26" t="str">
            <v>H</v>
          </cell>
          <cell r="D26">
            <v>-1</v>
          </cell>
          <cell r="E26" t="str">
            <v>Veränderung Gesellschafter-Kapitalkonto</v>
          </cell>
          <cell r="F26" t="str">
            <v>Change in capital account partnership</v>
          </cell>
          <cell r="G26" t="str">
            <v>x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>
            <v>6111000000</v>
          </cell>
          <cell r="B27" t="str">
            <v>New Position</v>
          </cell>
          <cell r="C27" t="str">
            <v>H</v>
          </cell>
          <cell r="D27">
            <v>-1</v>
          </cell>
          <cell r="E27" t="str">
            <v>Ergebnis nach Ertragsteuern</v>
          </cell>
          <cell r="F27" t="str">
            <v>Profit/loss after income tax</v>
          </cell>
          <cell r="H27">
            <v>-248</v>
          </cell>
          <cell r="I27">
            <v>-455</v>
          </cell>
          <cell r="J27">
            <v>207</v>
          </cell>
          <cell r="K27">
            <v>0.45494505494505494</v>
          </cell>
        </row>
        <row r="28">
          <cell r="A28">
            <v>5200000000</v>
          </cell>
          <cell r="B28">
            <v>40180001</v>
          </cell>
          <cell r="C28" t="str">
            <v>H</v>
          </cell>
          <cell r="D28">
            <v>-1</v>
          </cell>
          <cell r="E28" t="str">
            <v>Ergebnis vor Ertragsteuern</v>
          </cell>
          <cell r="F28" t="str">
            <v>Profit/loss before income tax</v>
          </cell>
          <cell r="H28">
            <v>-307</v>
          </cell>
          <cell r="I28">
            <v>-580</v>
          </cell>
          <cell r="J28">
            <v>273</v>
          </cell>
          <cell r="K28">
            <v>0.47068965517241379</v>
          </cell>
        </row>
        <row r="29">
          <cell r="A29">
            <v>3000000000</v>
          </cell>
          <cell r="B29">
            <v>30000101</v>
          </cell>
          <cell r="C29" t="str">
            <v>H</v>
          </cell>
          <cell r="D29">
            <v>-1</v>
          </cell>
          <cell r="E29" t="str">
            <v>Ergebnis der betrieblichen Tätigkeit</v>
          </cell>
          <cell r="F29" t="str">
            <v>Profit from operating activities</v>
          </cell>
          <cell r="H29">
            <v>-183</v>
          </cell>
          <cell r="I29">
            <v>-463</v>
          </cell>
          <cell r="J29">
            <v>280</v>
          </cell>
          <cell r="K29">
            <v>0.60475161987041037</v>
          </cell>
        </row>
        <row r="30">
          <cell r="A30">
            <v>3100000000</v>
          </cell>
          <cell r="B30">
            <v>30100000</v>
          </cell>
          <cell r="C30" t="str">
            <v>H</v>
          </cell>
          <cell r="D30">
            <v>-1</v>
          </cell>
          <cell r="E30" t="str">
            <v>Umsatzerlöse</v>
          </cell>
          <cell r="F30" t="str">
            <v>Revenue</v>
          </cell>
          <cell r="H30">
            <v>6462</v>
          </cell>
          <cell r="I30">
            <v>6628</v>
          </cell>
          <cell r="J30">
            <v>-166</v>
          </cell>
          <cell r="K30">
            <v>-2.504526252263126E-2</v>
          </cell>
        </row>
        <row r="31">
          <cell r="A31">
            <v>3110000000</v>
          </cell>
          <cell r="B31">
            <v>30100010</v>
          </cell>
          <cell r="C31" t="str">
            <v>H</v>
          </cell>
          <cell r="D31">
            <v>-1</v>
          </cell>
          <cell r="E31" t="str">
            <v>Umsatzerlöse-Verkehrserlöse</v>
          </cell>
          <cell r="F31" t="str">
            <v>Revenue - traffic revenue</v>
          </cell>
          <cell r="G31" t="str">
            <v>x</v>
          </cell>
          <cell r="H31">
            <v>5161</v>
          </cell>
          <cell r="I31">
            <v>5338</v>
          </cell>
          <cell r="J31">
            <v>-177</v>
          </cell>
          <cell r="K31">
            <v>-3.3158486324466094E-2</v>
          </cell>
        </row>
        <row r="32">
          <cell r="A32">
            <v>3110100000</v>
          </cell>
          <cell r="B32">
            <v>30100100</v>
          </cell>
          <cell r="C32" t="str">
            <v>H</v>
          </cell>
          <cell r="D32">
            <v>-1</v>
          </cell>
          <cell r="E32" t="str">
            <v>Umsatzerlöse Passage</v>
          </cell>
          <cell r="F32" t="str">
            <v>Revenue - passenger sector</v>
          </cell>
          <cell r="G32" t="str">
            <v>x</v>
          </cell>
          <cell r="H32">
            <v>4142</v>
          </cell>
          <cell r="I32">
            <v>4308</v>
          </cell>
          <cell r="J32">
            <v>-166</v>
          </cell>
          <cell r="K32">
            <v>-3.8532961931290625E-2</v>
          </cell>
        </row>
        <row r="33">
          <cell r="A33">
            <v>3110111000</v>
          </cell>
          <cell r="B33">
            <v>30110110</v>
          </cell>
          <cell r="C33" t="str">
            <v>H</v>
          </cell>
          <cell r="D33">
            <v>-1</v>
          </cell>
          <cell r="E33" t="str">
            <v>Bruttoerlöse Passage Linie</v>
          </cell>
          <cell r="F33" t="str">
            <v>Traffic revenue - passenger scheduled - gross</v>
          </cell>
          <cell r="H33">
            <v>4021</v>
          </cell>
          <cell r="I33">
            <v>4177</v>
          </cell>
          <cell r="J33">
            <v>-156</v>
          </cell>
          <cell r="K33">
            <v>-3.7347378501316732E-2</v>
          </cell>
        </row>
        <row r="34">
          <cell r="A34">
            <v>3110112000</v>
          </cell>
          <cell r="B34" t="str">
            <v>New Position</v>
          </cell>
          <cell r="C34" t="str">
            <v>H</v>
          </cell>
          <cell r="D34">
            <v>-1</v>
          </cell>
          <cell r="E34" t="str">
            <v>Erlöse Luftverkehrsteuer Passage (dt. und österr.)</v>
          </cell>
          <cell r="H34">
            <v>60</v>
          </cell>
          <cell r="I34">
            <v>60</v>
          </cell>
          <cell r="J34">
            <v>0</v>
          </cell>
          <cell r="K34">
            <v>0</v>
          </cell>
        </row>
        <row r="35">
          <cell r="A35">
            <v>3110115000</v>
          </cell>
          <cell r="B35" t="str">
            <v>New Position</v>
          </cell>
          <cell r="C35" t="str">
            <v>S</v>
          </cell>
          <cell r="D35">
            <v>1</v>
          </cell>
          <cell r="E35" t="str">
            <v>Erlöskorrekturen Passage Linie</v>
          </cell>
          <cell r="F35" t="str">
            <v>Deduct. traffic revenue - passenger scheduled</v>
          </cell>
          <cell r="G35" t="str">
            <v>x</v>
          </cell>
          <cell r="H35">
            <v>-52</v>
          </cell>
          <cell r="I35">
            <v>-64</v>
          </cell>
          <cell r="J35">
            <v>12</v>
          </cell>
          <cell r="K35">
            <v>0.1875</v>
          </cell>
        </row>
        <row r="36">
          <cell r="A36">
            <v>3110115530</v>
          </cell>
          <cell r="B36" t="str">
            <v>New Position</v>
          </cell>
          <cell r="C36" t="str">
            <v>S</v>
          </cell>
          <cell r="D36">
            <v>1</v>
          </cell>
          <cell r="E36" t="str">
            <v>Erlöskorrekturen Passage Linie aus Währungsdiff.</v>
          </cell>
          <cell r="F36" t="str">
            <v>Deduct. traffic rev.-pass. scheduled exch.rate diff.</v>
          </cell>
          <cell r="H36">
            <v>5</v>
          </cell>
          <cell r="I36">
            <v>-15</v>
          </cell>
          <cell r="J36">
            <v>20</v>
          </cell>
          <cell r="K36">
            <v>0</v>
          </cell>
        </row>
        <row r="37">
          <cell r="A37">
            <v>3110115590</v>
          </cell>
          <cell r="B37">
            <v>30120110</v>
          </cell>
          <cell r="C37" t="str">
            <v>S</v>
          </cell>
          <cell r="D37">
            <v>1</v>
          </cell>
          <cell r="E37" t="str">
            <v>Erlöskorrekturen Passage Linie übrige</v>
          </cell>
          <cell r="F37" t="str">
            <v>Deduct. traffic rev.-pass. scheduled other</v>
          </cell>
          <cell r="G37" t="str">
            <v>x</v>
          </cell>
          <cell r="H37">
            <v>-63</v>
          </cell>
          <cell r="I37">
            <v>-55</v>
          </cell>
          <cell r="J37">
            <v>-8</v>
          </cell>
          <cell r="K37">
            <v>-0.14545454545454545</v>
          </cell>
        </row>
        <row r="38">
          <cell r="A38">
            <v>3110121000</v>
          </cell>
          <cell r="B38">
            <v>30110120</v>
          </cell>
          <cell r="C38" t="str">
            <v>H</v>
          </cell>
          <cell r="D38">
            <v>-1</v>
          </cell>
          <cell r="E38" t="str">
            <v>Bruttoerlöse Passage Charter</v>
          </cell>
          <cell r="F38" t="str">
            <v>Traffic revenue - passenger charter - gross</v>
          </cell>
          <cell r="H38">
            <v>9</v>
          </cell>
          <cell r="I38">
            <v>7</v>
          </cell>
          <cell r="J38">
            <v>2</v>
          </cell>
          <cell r="K38">
            <v>0.2857142857142857</v>
          </cell>
        </row>
        <row r="39">
          <cell r="A39">
            <v>3110122000</v>
          </cell>
          <cell r="B39" t="str">
            <v>New Position</v>
          </cell>
          <cell r="C39" t="str">
            <v>H</v>
          </cell>
          <cell r="D39">
            <v>-1</v>
          </cell>
          <cell r="E39" t="str">
            <v>Erlöse Luftverkehrsteuer Charter (dt. und österr.)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3110125000</v>
          </cell>
          <cell r="B40" t="str">
            <v>New Position</v>
          </cell>
          <cell r="C40" t="str">
            <v>S</v>
          </cell>
          <cell r="D40">
            <v>1</v>
          </cell>
          <cell r="E40" t="str">
            <v>Erlöskorrekturen Passage Charter</v>
          </cell>
          <cell r="F40" t="str">
            <v>Deduct. traffic revenue - passenger charter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3110125530</v>
          </cell>
          <cell r="B41" t="str">
            <v>New Position</v>
          </cell>
          <cell r="C41" t="str">
            <v>S</v>
          </cell>
          <cell r="D41">
            <v>1</v>
          </cell>
          <cell r="E41" t="str">
            <v>Erlöskorrekturen Passage Charter aus Währungsdiff.</v>
          </cell>
          <cell r="F41" t="str">
            <v>Deduct. traffic rev.-pass. charter exch.rate diff.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3110125590</v>
          </cell>
          <cell r="B42">
            <v>30120120</v>
          </cell>
          <cell r="C42" t="str">
            <v>S</v>
          </cell>
          <cell r="D42">
            <v>1</v>
          </cell>
          <cell r="E42" t="str">
            <v>Erlöskorrekturen Passage Charter übrige</v>
          </cell>
          <cell r="F42" t="str">
            <v>Deduct. traffic rev.-pass. charter other</v>
          </cell>
          <cell r="G42" t="str">
            <v>x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3110131000</v>
          </cell>
          <cell r="B43">
            <v>30110180</v>
          </cell>
          <cell r="C43" t="str">
            <v>H</v>
          </cell>
          <cell r="D43">
            <v>-1</v>
          </cell>
          <cell r="E43" t="str">
            <v>Erlöse Passsage Mitarbeiterprivatreisen</v>
          </cell>
          <cell r="F43" t="str">
            <v>Traffic rev.-pass.sector.-empl. private trav.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3110200000</v>
          </cell>
          <cell r="B44" t="str">
            <v>New Position</v>
          </cell>
          <cell r="C44" t="str">
            <v>H</v>
          </cell>
          <cell r="D44">
            <v>-1</v>
          </cell>
          <cell r="E44" t="str">
            <v>Umsatzerlöse No Frills</v>
          </cell>
          <cell r="F44" t="str">
            <v>Revenue - no frills</v>
          </cell>
          <cell r="H44">
            <v>341</v>
          </cell>
          <cell r="I44">
            <v>339</v>
          </cell>
          <cell r="J44">
            <v>2</v>
          </cell>
          <cell r="K44">
            <v>5.8997050147492625E-3</v>
          </cell>
        </row>
        <row r="45">
          <cell r="A45">
            <v>3110211000</v>
          </cell>
          <cell r="B45" t="str">
            <v>New Position</v>
          </cell>
          <cell r="C45" t="str">
            <v>H</v>
          </cell>
          <cell r="D45">
            <v>-1</v>
          </cell>
          <cell r="E45" t="str">
            <v>Bruttoerlöse No Frills</v>
          </cell>
          <cell r="F45" t="str">
            <v>Traffic revenue - no frills - gross</v>
          </cell>
          <cell r="H45">
            <v>326</v>
          </cell>
          <cell r="I45">
            <v>324</v>
          </cell>
          <cell r="J45">
            <v>2</v>
          </cell>
          <cell r="K45">
            <v>6.1728395061728392E-3</v>
          </cell>
        </row>
        <row r="46">
          <cell r="A46">
            <v>3110212000</v>
          </cell>
          <cell r="B46" t="str">
            <v>New Position</v>
          </cell>
          <cell r="C46" t="str">
            <v>H</v>
          </cell>
          <cell r="D46">
            <v>-1</v>
          </cell>
          <cell r="E46" t="str">
            <v>Erlöse Luftverkehrsteuer No Frills (dt. und österr.)</v>
          </cell>
          <cell r="H46">
            <v>15</v>
          </cell>
          <cell r="I46">
            <v>15</v>
          </cell>
          <cell r="J46">
            <v>0</v>
          </cell>
          <cell r="K46">
            <v>0</v>
          </cell>
        </row>
        <row r="47">
          <cell r="A47">
            <v>3110215000</v>
          </cell>
          <cell r="B47" t="str">
            <v>New Position</v>
          </cell>
          <cell r="C47" t="str">
            <v>S</v>
          </cell>
          <cell r="D47">
            <v>1</v>
          </cell>
          <cell r="E47" t="str">
            <v>Erlöskorrekturen No Frills</v>
          </cell>
          <cell r="F47" t="str">
            <v>Deduct. traffic renvenue - no frills</v>
          </cell>
          <cell r="G47" t="str">
            <v>x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3110215530</v>
          </cell>
          <cell r="B48" t="str">
            <v>New Position</v>
          </cell>
          <cell r="C48" t="str">
            <v>S</v>
          </cell>
          <cell r="D48">
            <v>1</v>
          </cell>
          <cell r="E48" t="str">
            <v>Erlöskorrekturen No Frills aus Währungsdiff.</v>
          </cell>
          <cell r="F48" t="str">
            <v>Deduct. traffic renvenue - no frills exch.rate diff.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3110115540</v>
          </cell>
          <cell r="B49" t="str">
            <v>New Position</v>
          </cell>
          <cell r="C49" t="str">
            <v>S</v>
          </cell>
          <cell r="D49">
            <v>1</v>
          </cell>
          <cell r="E49" t="str">
            <v>Erlöskorrekturen Dokumentenförderung / Marktpreisanpassung</v>
          </cell>
          <cell r="H49">
            <v>6</v>
          </cell>
          <cell r="I49">
            <v>6</v>
          </cell>
          <cell r="J49">
            <v>0</v>
          </cell>
          <cell r="K49">
            <v>0</v>
          </cell>
        </row>
        <row r="50">
          <cell r="A50">
            <v>3110215590</v>
          </cell>
          <cell r="B50" t="str">
            <v>New Position</v>
          </cell>
          <cell r="C50" t="str">
            <v>S</v>
          </cell>
          <cell r="D50">
            <v>1</v>
          </cell>
          <cell r="E50" t="str">
            <v>Erlöskorrekturen No Frills übrige</v>
          </cell>
          <cell r="F50" t="str">
            <v>Deduct. traffic renvenue - no frills other</v>
          </cell>
          <cell r="G50" t="str">
            <v>x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3110500000</v>
          </cell>
          <cell r="B51">
            <v>30100200</v>
          </cell>
          <cell r="C51" t="str">
            <v>H</v>
          </cell>
          <cell r="D51">
            <v>-1</v>
          </cell>
          <cell r="E51" t="str">
            <v>Umsatzerlöse Fracht</v>
          </cell>
          <cell r="F51" t="str">
            <v>Revenue - freight sector</v>
          </cell>
          <cell r="H51">
            <v>646</v>
          </cell>
          <cell r="I51">
            <v>660</v>
          </cell>
          <cell r="J51">
            <v>-14</v>
          </cell>
          <cell r="K51">
            <v>-2.1212121212121213E-2</v>
          </cell>
        </row>
        <row r="52">
          <cell r="A52">
            <v>3110511000</v>
          </cell>
          <cell r="B52">
            <v>30110210</v>
          </cell>
          <cell r="C52" t="str">
            <v>H</v>
          </cell>
          <cell r="D52">
            <v>-1</v>
          </cell>
          <cell r="E52" t="str">
            <v>Bruttoerlöse Fracht Linie</v>
          </cell>
          <cell r="F52" t="str">
            <v>Traffic revenue - freight scheduled - gross</v>
          </cell>
          <cell r="H52">
            <v>1358</v>
          </cell>
          <cell r="I52">
            <v>1308</v>
          </cell>
          <cell r="J52">
            <v>50</v>
          </cell>
          <cell r="K52">
            <v>3.82262996941896E-2</v>
          </cell>
        </row>
        <row r="53">
          <cell r="A53">
            <v>3110515000</v>
          </cell>
          <cell r="B53" t="str">
            <v>New Position</v>
          </cell>
          <cell r="C53" t="str">
            <v>S</v>
          </cell>
          <cell r="D53">
            <v>1</v>
          </cell>
          <cell r="E53" t="str">
            <v>Erlöskorrekturen Fracht Linie</v>
          </cell>
          <cell r="F53" t="str">
            <v>Deduct. traffic revenue - freight scheduled</v>
          </cell>
          <cell r="G53" t="str">
            <v>x</v>
          </cell>
          <cell r="H53">
            <v>718</v>
          </cell>
          <cell r="I53">
            <v>654</v>
          </cell>
          <cell r="J53">
            <v>64</v>
          </cell>
          <cell r="K53">
            <v>9.7859327217125383E-2</v>
          </cell>
        </row>
        <row r="54">
          <cell r="A54">
            <v>3110515530</v>
          </cell>
          <cell r="B54" t="str">
            <v>New Position</v>
          </cell>
          <cell r="C54" t="str">
            <v>S</v>
          </cell>
          <cell r="D54">
            <v>1</v>
          </cell>
          <cell r="E54" t="str">
            <v>Erlöskorrekturen Fracht Linie aus Währungsdiff.</v>
          </cell>
          <cell r="F54" t="str">
            <v>Deduct. traffic rev. - freight sched. exch.rate diff.</v>
          </cell>
          <cell r="H54">
            <v>2</v>
          </cell>
          <cell r="I54">
            <v>-3</v>
          </cell>
          <cell r="J54">
            <v>5</v>
          </cell>
          <cell r="K54">
            <v>0</v>
          </cell>
        </row>
        <row r="55">
          <cell r="A55">
            <v>3110515590</v>
          </cell>
          <cell r="B55">
            <v>30120210</v>
          </cell>
          <cell r="C55" t="str">
            <v>S</v>
          </cell>
          <cell r="D55">
            <v>1</v>
          </cell>
          <cell r="E55" t="str">
            <v>Erlöskorrekturen Fracht Linie übrige</v>
          </cell>
          <cell r="F55" t="str">
            <v>Deduct. traffic rev. - freight sched. other</v>
          </cell>
          <cell r="G55" t="str">
            <v>x</v>
          </cell>
          <cell r="H55">
            <v>716</v>
          </cell>
          <cell r="I55">
            <v>657</v>
          </cell>
          <cell r="J55">
            <v>59</v>
          </cell>
          <cell r="K55">
            <v>8.9802130898021304E-2</v>
          </cell>
        </row>
        <row r="56">
          <cell r="A56">
            <v>3110521000</v>
          </cell>
          <cell r="B56">
            <v>30110220</v>
          </cell>
          <cell r="C56" t="str">
            <v>H</v>
          </cell>
          <cell r="D56">
            <v>-1</v>
          </cell>
          <cell r="E56" t="str">
            <v>Bruttoerlöse Fracht Charter</v>
          </cell>
          <cell r="F56" t="str">
            <v>Traffic revenue - freight charter - gross</v>
          </cell>
          <cell r="H56">
            <v>6</v>
          </cell>
          <cell r="I56">
            <v>6</v>
          </cell>
          <cell r="J56">
            <v>0</v>
          </cell>
          <cell r="K56">
            <v>0</v>
          </cell>
        </row>
        <row r="57">
          <cell r="A57">
            <v>3110525000</v>
          </cell>
          <cell r="B57" t="str">
            <v>New Position</v>
          </cell>
          <cell r="C57" t="str">
            <v>S</v>
          </cell>
          <cell r="D57">
            <v>1</v>
          </cell>
          <cell r="E57" t="str">
            <v>Erlöskorrekturen Fracht Charter</v>
          </cell>
          <cell r="F57" t="str">
            <v>Deduct. traffic revenue - freight charter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3110525530</v>
          </cell>
          <cell r="B58" t="str">
            <v>New Position</v>
          </cell>
          <cell r="C58" t="str">
            <v>S</v>
          </cell>
          <cell r="D58">
            <v>1</v>
          </cell>
          <cell r="E58" t="str">
            <v>Erlöskorrekturen Fracht Charter aus Währungsdiff.</v>
          </cell>
          <cell r="F58" t="str">
            <v>Deduct. traffic revenue - freight charter exch.rate diff.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3110525590</v>
          </cell>
          <cell r="B59">
            <v>30120220</v>
          </cell>
          <cell r="C59" t="str">
            <v>S</v>
          </cell>
          <cell r="D59">
            <v>1</v>
          </cell>
          <cell r="E59" t="str">
            <v>Erlöskorrekturen Fracht Charter übrige</v>
          </cell>
          <cell r="F59" t="str">
            <v>Deduct. traffic revenue - freight charter other</v>
          </cell>
          <cell r="G59" t="str">
            <v>x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3110600000</v>
          </cell>
          <cell r="B60">
            <v>30100300</v>
          </cell>
          <cell r="C60" t="str">
            <v>H</v>
          </cell>
          <cell r="D60">
            <v>-1</v>
          </cell>
          <cell r="E60" t="str">
            <v>Umsatzerlöse Post</v>
          </cell>
          <cell r="F60" t="str">
            <v>Revenue - mail sector</v>
          </cell>
          <cell r="H60">
            <v>32</v>
          </cell>
          <cell r="I60">
            <v>31</v>
          </cell>
          <cell r="J60">
            <v>1</v>
          </cell>
          <cell r="K60">
            <v>3.2258064516129031E-2</v>
          </cell>
        </row>
        <row r="61">
          <cell r="A61">
            <v>3110611000</v>
          </cell>
          <cell r="B61">
            <v>30110310</v>
          </cell>
          <cell r="C61" t="str">
            <v>H</v>
          </cell>
          <cell r="D61">
            <v>-1</v>
          </cell>
          <cell r="E61" t="str">
            <v>Bruttoerlöse Post Linie</v>
          </cell>
          <cell r="F61" t="str">
            <v>Traffic revenue - mail scheduled - gross</v>
          </cell>
          <cell r="H61">
            <v>33</v>
          </cell>
          <cell r="I61">
            <v>32</v>
          </cell>
          <cell r="J61">
            <v>1</v>
          </cell>
          <cell r="K61">
            <v>3.125E-2</v>
          </cell>
        </row>
        <row r="62">
          <cell r="A62">
            <v>3110615000</v>
          </cell>
          <cell r="B62" t="str">
            <v>New Position</v>
          </cell>
          <cell r="C62" t="str">
            <v>S</v>
          </cell>
          <cell r="D62">
            <v>1</v>
          </cell>
          <cell r="E62" t="str">
            <v>Erlöskorrekturen Post Linie</v>
          </cell>
          <cell r="F62" t="str">
            <v>Deduct. traffic revenue - mail scheduled</v>
          </cell>
          <cell r="G62" t="str">
            <v>x</v>
          </cell>
          <cell r="H62">
            <v>1</v>
          </cell>
          <cell r="I62">
            <v>1</v>
          </cell>
          <cell r="J62">
            <v>0</v>
          </cell>
          <cell r="K62">
            <v>0</v>
          </cell>
        </row>
        <row r="63">
          <cell r="A63">
            <v>3110615530</v>
          </cell>
          <cell r="B63" t="str">
            <v>New Position</v>
          </cell>
          <cell r="C63" t="str">
            <v>S</v>
          </cell>
          <cell r="D63">
            <v>1</v>
          </cell>
          <cell r="E63" t="str">
            <v>Erlöskorrekturen Post Linie aus Währungsdiff.</v>
          </cell>
          <cell r="F63" t="str">
            <v>Deduct. traffic revenue - mail scheduled exch.rate diff.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>
            <v>3110615590</v>
          </cell>
          <cell r="B64">
            <v>30120310</v>
          </cell>
          <cell r="C64" t="str">
            <v>S</v>
          </cell>
          <cell r="D64">
            <v>1</v>
          </cell>
          <cell r="E64" t="str">
            <v>Erlöskorrekturen Post Linie übrige</v>
          </cell>
          <cell r="F64" t="str">
            <v>Deduct. traffic revenue - mail scheduled other</v>
          </cell>
          <cell r="G64" t="str">
            <v>x</v>
          </cell>
          <cell r="H64">
            <v>1</v>
          </cell>
          <cell r="I64">
            <v>1</v>
          </cell>
          <cell r="J64">
            <v>0</v>
          </cell>
          <cell r="K64">
            <v>0</v>
          </cell>
        </row>
        <row r="65">
          <cell r="A65">
            <v>3110621000</v>
          </cell>
          <cell r="B65">
            <v>30110320</v>
          </cell>
          <cell r="C65" t="str">
            <v>H</v>
          </cell>
          <cell r="D65">
            <v>-1</v>
          </cell>
          <cell r="E65" t="str">
            <v>Bruttoerlöse Post Charter</v>
          </cell>
          <cell r="F65" t="str">
            <v>Traffic revenue - mail charter - gross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>
            <v>3110625000</v>
          </cell>
          <cell r="B66" t="str">
            <v>New Position</v>
          </cell>
          <cell r="C66" t="str">
            <v>S</v>
          </cell>
          <cell r="D66">
            <v>1</v>
          </cell>
          <cell r="E66" t="str">
            <v>Erlöskorrekturen Post Charter</v>
          </cell>
          <cell r="F66" t="str">
            <v>Deduct. traffic revenue - mail charter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>
            <v>3110625530</v>
          </cell>
          <cell r="B67" t="str">
            <v>New Position</v>
          </cell>
          <cell r="C67" t="str">
            <v>S</v>
          </cell>
          <cell r="D67">
            <v>1</v>
          </cell>
          <cell r="E67" t="str">
            <v>Erlöskorrekturen Post Charter aus Währungsdiff.</v>
          </cell>
          <cell r="F67" t="str">
            <v>Deduct. traffic revenue - mail charter exch.rate diff.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>
            <v>3110625590</v>
          </cell>
          <cell r="B68">
            <v>30120320</v>
          </cell>
          <cell r="C68" t="str">
            <v>S</v>
          </cell>
          <cell r="D68">
            <v>1</v>
          </cell>
          <cell r="E68" t="str">
            <v>Erlöskorrekturen Post Charter übrige</v>
          </cell>
          <cell r="F68" t="str">
            <v>Deduct. traffic revenue - mail charter other</v>
          </cell>
          <cell r="G68" t="str">
            <v>x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>
            <v>3120000000</v>
          </cell>
          <cell r="B69">
            <v>30100050</v>
          </cell>
          <cell r="C69" t="str">
            <v>H</v>
          </cell>
          <cell r="D69">
            <v>-1</v>
          </cell>
          <cell r="E69" t="str">
            <v>Umsatzerlöse-andere Betriebserlöse</v>
          </cell>
          <cell r="F69" t="str">
            <v>Revenue - other revenue</v>
          </cell>
          <cell r="H69">
            <v>1301</v>
          </cell>
          <cell r="I69">
            <v>1290</v>
          </cell>
          <cell r="J69">
            <v>11</v>
          </cell>
          <cell r="K69">
            <v>8.5271317829457363E-3</v>
          </cell>
        </row>
        <row r="70">
          <cell r="A70">
            <v>3120100000</v>
          </cell>
          <cell r="B70">
            <v>30151100</v>
          </cell>
          <cell r="C70" t="str">
            <v>H</v>
          </cell>
          <cell r="D70">
            <v>-1</v>
          </cell>
          <cell r="E70" t="str">
            <v>Umsatzerlöse Technikleistungen</v>
          </cell>
          <cell r="F70" t="str">
            <v>Revenue - maintenance sector</v>
          </cell>
          <cell r="G70" t="str">
            <v>x</v>
          </cell>
          <cell r="H70">
            <v>589</v>
          </cell>
          <cell r="I70">
            <v>583</v>
          </cell>
          <cell r="J70">
            <v>6</v>
          </cell>
          <cell r="K70">
            <v>1.0291595197255575E-2</v>
          </cell>
        </row>
        <row r="71">
          <cell r="A71">
            <v>3120111000</v>
          </cell>
          <cell r="B71">
            <v>30161100</v>
          </cell>
          <cell r="C71" t="str">
            <v>H</v>
          </cell>
          <cell r="D71">
            <v>-1</v>
          </cell>
          <cell r="E71" t="str">
            <v>Bruttoerlöse Technikleistungen</v>
          </cell>
          <cell r="F71" t="str">
            <v>Other revenue - maintenance sector-gross val.</v>
          </cell>
          <cell r="G71" t="str">
            <v>x</v>
          </cell>
          <cell r="H71">
            <v>572</v>
          </cell>
          <cell r="I71">
            <v>532</v>
          </cell>
          <cell r="J71">
            <v>40</v>
          </cell>
          <cell r="K71">
            <v>7.5187969924812026E-2</v>
          </cell>
        </row>
        <row r="72">
          <cell r="A72">
            <v>3120111500</v>
          </cell>
          <cell r="B72" t="str">
            <v>New Position</v>
          </cell>
          <cell r="C72" t="str">
            <v>s</v>
          </cell>
          <cell r="D72">
            <v>1</v>
          </cell>
          <cell r="E72" t="str">
            <v>POC real.Vorjahre Bruttoerlöse Technikl.</v>
          </cell>
          <cell r="H72">
            <v>422</v>
          </cell>
          <cell r="I72">
            <v>246</v>
          </cell>
          <cell r="J72">
            <v>176</v>
          </cell>
          <cell r="K72">
            <v>0.71544715447154472</v>
          </cell>
        </row>
        <row r="73">
          <cell r="A73">
            <v>3120115000</v>
          </cell>
          <cell r="B73" t="str">
            <v>New Position</v>
          </cell>
          <cell r="C73" t="str">
            <v>S</v>
          </cell>
          <cell r="D73">
            <v>1</v>
          </cell>
          <cell r="E73" t="str">
            <v>Erlöskorrekturen Technikleistungen</v>
          </cell>
          <cell r="F73" t="str">
            <v>Other revenue deduct. - maintenance sector</v>
          </cell>
          <cell r="H73">
            <v>3</v>
          </cell>
          <cell r="I73">
            <v>-3</v>
          </cell>
          <cell r="J73">
            <v>6</v>
          </cell>
          <cell r="K73">
            <v>0</v>
          </cell>
        </row>
        <row r="74">
          <cell r="A74">
            <v>3120115530</v>
          </cell>
          <cell r="B74" t="str">
            <v>New Position</v>
          </cell>
          <cell r="C74" t="str">
            <v>S</v>
          </cell>
          <cell r="D74">
            <v>1</v>
          </cell>
          <cell r="E74" t="str">
            <v>Erlöskorrekturen Technikleistungen aus Währungsdiff.</v>
          </cell>
          <cell r="F74" t="str">
            <v>Other rev.deduct. - maint.sector exch.rate diff.</v>
          </cell>
          <cell r="H74">
            <v>2</v>
          </cell>
          <cell r="I74">
            <v>-3</v>
          </cell>
          <cell r="J74">
            <v>5</v>
          </cell>
          <cell r="K74">
            <v>0</v>
          </cell>
        </row>
        <row r="75">
          <cell r="A75">
            <v>3120115590</v>
          </cell>
          <cell r="B75">
            <v>30171100</v>
          </cell>
          <cell r="C75" t="str">
            <v>S</v>
          </cell>
          <cell r="D75">
            <v>1</v>
          </cell>
          <cell r="E75" t="str">
            <v>Erlöskorrekturen Technikleistungen übrige</v>
          </cell>
          <cell r="F75" t="str">
            <v>Other rev.deduct. - maint.sector other</v>
          </cell>
          <cell r="G75" t="str">
            <v>x</v>
          </cell>
          <cell r="H75">
            <v>1</v>
          </cell>
          <cell r="I75">
            <v>0</v>
          </cell>
          <cell r="J75">
            <v>1</v>
          </cell>
          <cell r="K75">
            <v>0</v>
          </cell>
        </row>
        <row r="76">
          <cell r="A76">
            <v>3120131000</v>
          </cell>
          <cell r="B76">
            <v>30190100</v>
          </cell>
          <cell r="C76" t="str">
            <v>H</v>
          </cell>
          <cell r="D76">
            <v>-1</v>
          </cell>
          <cell r="E76" t="str">
            <v>Erlöse unfertige Technikleistungen</v>
          </cell>
          <cell r="F76" t="str">
            <v>Revenue - unfinished maintenance services</v>
          </cell>
          <cell r="H76">
            <v>450</v>
          </cell>
          <cell r="I76">
            <v>310</v>
          </cell>
          <cell r="J76">
            <v>140</v>
          </cell>
          <cell r="K76">
            <v>0.45161290322580644</v>
          </cell>
        </row>
        <row r="77">
          <cell r="A77">
            <v>3120132000</v>
          </cell>
          <cell r="B77" t="str">
            <v>New Position</v>
          </cell>
          <cell r="C77" t="str">
            <v>S</v>
          </cell>
          <cell r="D77">
            <v>1</v>
          </cell>
          <cell r="E77" t="str">
            <v>Erlöskorrektur Halbfabrikate Technikleistungen (nur intern)</v>
          </cell>
          <cell r="F77" t="str">
            <v>Other rev.deduct. - maint.sector other Constr.Contr.</v>
          </cell>
          <cell r="H77">
            <v>8</v>
          </cell>
          <cell r="I77">
            <v>16</v>
          </cell>
          <cell r="J77">
            <v>-8</v>
          </cell>
          <cell r="K77">
            <v>-0.5</v>
          </cell>
        </row>
        <row r="78">
          <cell r="A78">
            <v>3120300000</v>
          </cell>
          <cell r="B78">
            <v>30151200</v>
          </cell>
          <cell r="C78" t="str">
            <v>H</v>
          </cell>
          <cell r="D78">
            <v>-1</v>
          </cell>
          <cell r="E78" t="str">
            <v>Umsatzerlöse IT Leistungen</v>
          </cell>
          <cell r="F78" t="str">
            <v>Revenue - IT sector</v>
          </cell>
          <cell r="H78">
            <v>70</v>
          </cell>
          <cell r="I78">
            <v>68</v>
          </cell>
          <cell r="J78">
            <v>2</v>
          </cell>
          <cell r="K78">
            <v>2.9411764705882353E-2</v>
          </cell>
        </row>
        <row r="79">
          <cell r="A79">
            <v>3120311000</v>
          </cell>
          <cell r="B79">
            <v>30161200</v>
          </cell>
          <cell r="C79" t="str">
            <v>H</v>
          </cell>
          <cell r="D79">
            <v>-1</v>
          </cell>
          <cell r="E79" t="str">
            <v>Bruttoerlöse IT-Leistungen</v>
          </cell>
          <cell r="F79" t="str">
            <v>Other revenue - IT sector - gross values</v>
          </cell>
          <cell r="G79" t="str">
            <v>x</v>
          </cell>
          <cell r="H79">
            <v>68</v>
          </cell>
          <cell r="I79">
            <v>65</v>
          </cell>
          <cell r="J79">
            <v>3</v>
          </cell>
          <cell r="K79">
            <v>4.6153846153846156E-2</v>
          </cell>
        </row>
        <row r="80">
          <cell r="A80">
            <v>3120311500</v>
          </cell>
          <cell r="B80" t="str">
            <v>New Position</v>
          </cell>
          <cell r="C80" t="str">
            <v>s</v>
          </cell>
          <cell r="D80">
            <v>1</v>
          </cell>
          <cell r="E80" t="str">
            <v>POC real.Vorjahre Bruttoerlöse IT-Leist.</v>
          </cell>
          <cell r="H80">
            <v>3</v>
          </cell>
          <cell r="I80">
            <v>2</v>
          </cell>
          <cell r="J80">
            <v>1</v>
          </cell>
          <cell r="K80">
            <v>0.5</v>
          </cell>
        </row>
        <row r="81">
          <cell r="A81">
            <v>3120315000</v>
          </cell>
          <cell r="B81" t="str">
            <v>New Position</v>
          </cell>
          <cell r="C81" t="str">
            <v>S</v>
          </cell>
          <cell r="D81">
            <v>1</v>
          </cell>
          <cell r="E81" t="str">
            <v>Erlöskorrekturen IT-Leistungen</v>
          </cell>
          <cell r="F81" t="str">
            <v>Other revenue deduct. - IT sector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3120315530</v>
          </cell>
          <cell r="B82" t="str">
            <v>New Position</v>
          </cell>
          <cell r="C82" t="str">
            <v>S</v>
          </cell>
          <cell r="D82">
            <v>1</v>
          </cell>
          <cell r="E82" t="str">
            <v>Erlöskorrekturen IT-Leistungen aus Währungsdiff.</v>
          </cell>
          <cell r="F82" t="str">
            <v>Other rev. deduct. - IT sector exch.rate diff.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>
            <v>3120315590</v>
          </cell>
          <cell r="B83">
            <v>30171200</v>
          </cell>
          <cell r="C83" t="str">
            <v>S</v>
          </cell>
          <cell r="D83">
            <v>1</v>
          </cell>
          <cell r="E83" t="str">
            <v>Erlöskorrekturen IT-Leistungen übrige</v>
          </cell>
          <cell r="F83" t="str">
            <v>Other rev. deduct. - IT sector other</v>
          </cell>
          <cell r="G83" t="str">
            <v>x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3120331000</v>
          </cell>
          <cell r="B84">
            <v>30190200</v>
          </cell>
          <cell r="C84" t="str">
            <v>H</v>
          </cell>
          <cell r="D84">
            <v>-1</v>
          </cell>
          <cell r="E84" t="str">
            <v>Erlöse unfertige IT-Leistungen</v>
          </cell>
          <cell r="F84" t="str">
            <v>Revenue - unfinished IT services</v>
          </cell>
          <cell r="H84">
            <v>5</v>
          </cell>
          <cell r="I84">
            <v>5</v>
          </cell>
          <cell r="J84">
            <v>0</v>
          </cell>
          <cell r="K84">
            <v>0</v>
          </cell>
        </row>
        <row r="85">
          <cell r="A85">
            <v>3120332000</v>
          </cell>
          <cell r="B85" t="str">
            <v>New Position</v>
          </cell>
          <cell r="C85" t="str">
            <v>S</v>
          </cell>
          <cell r="D85">
            <v>1</v>
          </cell>
          <cell r="E85" t="str">
            <v>Erlöskorrektur Halbfabrikate (nur intern) IT-Leistungen</v>
          </cell>
          <cell r="F85" t="str">
            <v>Other rev.deduct. - IT Services Constr.Contr.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3120500000</v>
          </cell>
          <cell r="B86">
            <v>30151300</v>
          </cell>
          <cell r="C86" t="str">
            <v>H</v>
          </cell>
          <cell r="D86">
            <v>-1</v>
          </cell>
          <cell r="E86" t="str">
            <v>Umsatzerlöse Reiseleistungen (Provisionen)</v>
          </cell>
          <cell r="F86" t="str">
            <v>Revenue - travel and commissions</v>
          </cell>
          <cell r="H86">
            <v>43</v>
          </cell>
          <cell r="I86">
            <v>48</v>
          </cell>
          <cell r="J86">
            <v>-5</v>
          </cell>
          <cell r="K86">
            <v>-0.10416666666666667</v>
          </cell>
        </row>
        <row r="87">
          <cell r="A87">
            <v>3120511000</v>
          </cell>
          <cell r="B87">
            <v>30161300</v>
          </cell>
          <cell r="C87" t="str">
            <v>H</v>
          </cell>
          <cell r="D87">
            <v>-1</v>
          </cell>
          <cell r="E87" t="str">
            <v>Bruttoerlöse Reiseleistungen (Provisionen)</v>
          </cell>
          <cell r="F87" t="str">
            <v>Other revenue - travel &amp; commissions-gr. val.</v>
          </cell>
          <cell r="G87" t="str">
            <v>x</v>
          </cell>
          <cell r="H87">
            <v>43</v>
          </cell>
          <cell r="I87">
            <v>48</v>
          </cell>
          <cell r="J87">
            <v>-5</v>
          </cell>
          <cell r="K87">
            <v>-0.10416666666666667</v>
          </cell>
        </row>
        <row r="88">
          <cell r="A88">
            <v>3120515000</v>
          </cell>
          <cell r="B88" t="str">
            <v>New Position</v>
          </cell>
          <cell r="C88" t="str">
            <v>S</v>
          </cell>
          <cell r="D88">
            <v>1</v>
          </cell>
          <cell r="E88" t="str">
            <v>Erlöskorrekturen Reiseleistungen (Provisionen)</v>
          </cell>
          <cell r="F88" t="str">
            <v>Other revenue deduct. - travel &amp; commissions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3120515530</v>
          </cell>
          <cell r="B89" t="str">
            <v>New Position</v>
          </cell>
          <cell r="C89" t="str">
            <v>S</v>
          </cell>
          <cell r="D89">
            <v>1</v>
          </cell>
          <cell r="E89" t="str">
            <v>Erlöskorrekturen Reiseleistungen (Provisionen) aus Währungsdiff.</v>
          </cell>
          <cell r="F89" t="str">
            <v>Other revenue deduct. - travel &amp; commissions exch.rate diff.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3120515590</v>
          </cell>
          <cell r="B90">
            <v>30171300</v>
          </cell>
          <cell r="C90" t="str">
            <v>S</v>
          </cell>
          <cell r="D90">
            <v>1</v>
          </cell>
          <cell r="E90" t="str">
            <v>Erlöskorrekturen Reiseleistungen (Provisionen) übrige</v>
          </cell>
          <cell r="F90" t="str">
            <v>Other revenue deduct. - travel &amp; commissions other</v>
          </cell>
          <cell r="G90" t="str">
            <v>x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3120700000</v>
          </cell>
          <cell r="B91">
            <v>30152000</v>
          </cell>
          <cell r="C91" t="str">
            <v>H</v>
          </cell>
          <cell r="D91">
            <v>-1</v>
          </cell>
          <cell r="E91" t="str">
            <v>Umsatzerlöse Catering</v>
          </cell>
          <cell r="F91" t="str">
            <v>Revenue - catering sector</v>
          </cell>
          <cell r="H91">
            <v>400</v>
          </cell>
          <cell r="I91">
            <v>389</v>
          </cell>
          <cell r="J91">
            <v>11</v>
          </cell>
          <cell r="K91">
            <v>2.8277634961439587E-2</v>
          </cell>
        </row>
        <row r="92">
          <cell r="A92">
            <v>3120710000</v>
          </cell>
          <cell r="B92">
            <v>30152110</v>
          </cell>
          <cell r="C92" t="str">
            <v>H</v>
          </cell>
          <cell r="D92">
            <v>-1</v>
          </cell>
          <cell r="E92" t="str">
            <v>Umsatzerlöse Flugcatering</v>
          </cell>
          <cell r="F92" t="str">
            <v>Revenue - in-flight catering</v>
          </cell>
          <cell r="G92" t="str">
            <v>x</v>
          </cell>
          <cell r="H92">
            <v>383</v>
          </cell>
          <cell r="I92">
            <v>372</v>
          </cell>
          <cell r="J92">
            <v>11</v>
          </cell>
          <cell r="K92">
            <v>2.9569892473118281E-2</v>
          </cell>
        </row>
        <row r="93">
          <cell r="A93">
            <v>3120711000</v>
          </cell>
          <cell r="B93">
            <v>30162110</v>
          </cell>
          <cell r="C93" t="str">
            <v>H</v>
          </cell>
          <cell r="D93">
            <v>-1</v>
          </cell>
          <cell r="E93" t="str">
            <v>Bruttoerlöse Flugcatering</v>
          </cell>
          <cell r="F93" t="str">
            <v>Other revenue - in-flight catering - gr. val.</v>
          </cell>
          <cell r="G93" t="str">
            <v>x</v>
          </cell>
          <cell r="H93">
            <v>398</v>
          </cell>
          <cell r="I93">
            <v>389</v>
          </cell>
          <cell r="J93">
            <v>9</v>
          </cell>
          <cell r="K93">
            <v>2.313624678663239E-2</v>
          </cell>
        </row>
        <row r="94">
          <cell r="A94">
            <v>3120711500</v>
          </cell>
          <cell r="B94" t="str">
            <v>New Position</v>
          </cell>
          <cell r="C94" t="str">
            <v>S</v>
          </cell>
          <cell r="D94">
            <v>1</v>
          </cell>
          <cell r="E94" t="str">
            <v>Erlöskorrekturen Flugcatering</v>
          </cell>
          <cell r="F94" t="str">
            <v>Other revenue deduct. - in-flight catering</v>
          </cell>
          <cell r="H94">
            <v>15</v>
          </cell>
          <cell r="I94">
            <v>17</v>
          </cell>
          <cell r="J94">
            <v>-2</v>
          </cell>
          <cell r="K94">
            <v>-0.11764705882352941</v>
          </cell>
        </row>
        <row r="95">
          <cell r="A95">
            <v>3120711530</v>
          </cell>
          <cell r="B95" t="str">
            <v>New Position</v>
          </cell>
          <cell r="C95" t="str">
            <v>S</v>
          </cell>
          <cell r="D95">
            <v>1</v>
          </cell>
          <cell r="E95" t="str">
            <v>Erlöskorrekturen Flugcatering aus Währungsdiff.</v>
          </cell>
          <cell r="F95" t="str">
            <v>Other revenue deduct. - in-flight catering exch.rate diff.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3120711590</v>
          </cell>
          <cell r="B96">
            <v>30172110</v>
          </cell>
          <cell r="C96" t="str">
            <v>S</v>
          </cell>
          <cell r="D96">
            <v>1</v>
          </cell>
          <cell r="E96" t="str">
            <v>Erlöskorrekturen Flugcatering übrige</v>
          </cell>
          <cell r="F96" t="str">
            <v>Other revenue deduct. - in-flight catering other</v>
          </cell>
          <cell r="G96" t="str">
            <v>x</v>
          </cell>
          <cell r="H96">
            <v>15</v>
          </cell>
          <cell r="I96">
            <v>17</v>
          </cell>
          <cell r="J96">
            <v>-2</v>
          </cell>
          <cell r="K96">
            <v>-0.11764705882352941</v>
          </cell>
        </row>
        <row r="97">
          <cell r="A97">
            <v>3120730000</v>
          </cell>
          <cell r="B97">
            <v>30152210</v>
          </cell>
          <cell r="C97" t="str">
            <v>H</v>
          </cell>
          <cell r="D97">
            <v>-1</v>
          </cell>
          <cell r="E97" t="str">
            <v>Umsatzerlöse sonstiges Catering</v>
          </cell>
          <cell r="F97" t="str">
            <v>Revenue - other catering</v>
          </cell>
          <cell r="H97">
            <v>17</v>
          </cell>
          <cell r="I97">
            <v>17</v>
          </cell>
          <cell r="J97">
            <v>0</v>
          </cell>
          <cell r="K97">
            <v>0</v>
          </cell>
        </row>
        <row r="98">
          <cell r="A98">
            <v>3120731000</v>
          </cell>
          <cell r="B98">
            <v>30162120</v>
          </cell>
          <cell r="C98" t="str">
            <v>H</v>
          </cell>
          <cell r="D98">
            <v>-1</v>
          </cell>
          <cell r="E98" t="str">
            <v>Bruttoerlöse sonstiges Catering</v>
          </cell>
          <cell r="F98" t="str">
            <v>Other revenue - other catering - gross values</v>
          </cell>
          <cell r="G98" t="str">
            <v>x</v>
          </cell>
          <cell r="H98">
            <v>17</v>
          </cell>
          <cell r="I98">
            <v>17</v>
          </cell>
          <cell r="J98">
            <v>0</v>
          </cell>
          <cell r="K98">
            <v>0</v>
          </cell>
        </row>
        <row r="99">
          <cell r="A99">
            <v>3120731500</v>
          </cell>
          <cell r="B99" t="str">
            <v>New Position</v>
          </cell>
          <cell r="C99" t="str">
            <v>S</v>
          </cell>
          <cell r="D99">
            <v>1</v>
          </cell>
          <cell r="E99" t="str">
            <v>Erlöskorrekturen sonstiges Catering</v>
          </cell>
          <cell r="F99" t="str">
            <v>Other revenue deduct. - other catering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3120731530</v>
          </cell>
          <cell r="B100" t="str">
            <v>New Position</v>
          </cell>
          <cell r="C100" t="str">
            <v>S</v>
          </cell>
          <cell r="D100">
            <v>1</v>
          </cell>
          <cell r="E100" t="str">
            <v>Erlöskorrekturen sonstiges Catering aus Währungsdiff.</v>
          </cell>
          <cell r="F100" t="str">
            <v>Other revenue deduct. - other catering exch.rate diff.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3120731590</v>
          </cell>
          <cell r="B101">
            <v>30172120</v>
          </cell>
          <cell r="C101" t="str">
            <v>S</v>
          </cell>
          <cell r="D101">
            <v>1</v>
          </cell>
          <cell r="E101" t="str">
            <v>Erlöskorrekturen sonstiges Catering übrige</v>
          </cell>
          <cell r="F101" t="str">
            <v>Other revenue deduct. - other catering other</v>
          </cell>
          <cell r="G101" t="str">
            <v>x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3120900000</v>
          </cell>
          <cell r="B102">
            <v>30152310</v>
          </cell>
          <cell r="C102" t="str">
            <v>H</v>
          </cell>
          <cell r="D102">
            <v>-1</v>
          </cell>
          <cell r="E102" t="str">
            <v>Umsatzerlöse Bordverkauf</v>
          </cell>
          <cell r="F102" t="str">
            <v>Revenue - on board sales</v>
          </cell>
          <cell r="H102">
            <v>15</v>
          </cell>
          <cell r="I102">
            <v>18</v>
          </cell>
          <cell r="J102">
            <v>-3</v>
          </cell>
          <cell r="K102">
            <v>-0.16666666666666666</v>
          </cell>
        </row>
        <row r="103">
          <cell r="A103">
            <v>3120911000</v>
          </cell>
          <cell r="B103">
            <v>30162300</v>
          </cell>
          <cell r="C103" t="str">
            <v>H</v>
          </cell>
          <cell r="D103">
            <v>-1</v>
          </cell>
          <cell r="E103" t="str">
            <v>Bruttoerlöse Bordverkauf</v>
          </cell>
          <cell r="F103" t="str">
            <v>Other revenue - on board sales - gross value</v>
          </cell>
          <cell r="G103" t="str">
            <v>x</v>
          </cell>
          <cell r="H103">
            <v>15</v>
          </cell>
          <cell r="I103">
            <v>18</v>
          </cell>
          <cell r="J103">
            <v>-3</v>
          </cell>
          <cell r="K103">
            <v>-0.16666666666666666</v>
          </cell>
        </row>
        <row r="104">
          <cell r="A104">
            <v>3120915000</v>
          </cell>
          <cell r="B104">
            <v>30172300</v>
          </cell>
          <cell r="C104" t="str">
            <v>S</v>
          </cell>
          <cell r="D104">
            <v>1</v>
          </cell>
          <cell r="E104" t="str">
            <v>Erlöskorrekturen Bordverkauf</v>
          </cell>
          <cell r="F104" t="str">
            <v>Other revenue deduct. - on board sales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3120915530</v>
          </cell>
          <cell r="B105" t="str">
            <v>New Position</v>
          </cell>
          <cell r="C105" t="str">
            <v>S</v>
          </cell>
          <cell r="D105">
            <v>1</v>
          </cell>
          <cell r="E105" t="str">
            <v>Erlöskorrekturen Bordverkauf aus Währungsdiff.</v>
          </cell>
          <cell r="F105" t="str">
            <v>Other revenue deduct. - on board sales exch.rate diff.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3120915590</v>
          </cell>
          <cell r="B106" t="str">
            <v>New Position</v>
          </cell>
          <cell r="C106" t="str">
            <v>S</v>
          </cell>
          <cell r="D106">
            <v>1</v>
          </cell>
          <cell r="E106" t="str">
            <v>Erlöskorrekturen Bordverkauf übrige</v>
          </cell>
          <cell r="F106" t="str">
            <v>Other revenue deduct. - on board sales other</v>
          </cell>
          <cell r="G106" t="str">
            <v>x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>
            <v>3121100000</v>
          </cell>
          <cell r="B107">
            <v>30152410</v>
          </cell>
          <cell r="C107" t="str">
            <v>H</v>
          </cell>
          <cell r="D107">
            <v>-1</v>
          </cell>
          <cell r="E107" t="str">
            <v>Umsatzerlöse Fluggast - Abfertigung</v>
          </cell>
          <cell r="F107" t="str">
            <v>Revenue - Passenger handling</v>
          </cell>
          <cell r="H107">
            <v>25</v>
          </cell>
          <cell r="I107">
            <v>26</v>
          </cell>
          <cell r="J107">
            <v>-1</v>
          </cell>
          <cell r="K107">
            <v>-3.8461538461538464E-2</v>
          </cell>
        </row>
        <row r="108">
          <cell r="A108">
            <v>3121111000</v>
          </cell>
          <cell r="B108">
            <v>30162400</v>
          </cell>
          <cell r="C108" t="str">
            <v>H</v>
          </cell>
          <cell r="D108">
            <v>-1</v>
          </cell>
          <cell r="E108" t="str">
            <v>Bruttoerlöse Fluggast - Abfertigung</v>
          </cell>
          <cell r="F108" t="str">
            <v>Other revenue - Passenger handling - gross values</v>
          </cell>
          <cell r="G108" t="str">
            <v>x</v>
          </cell>
          <cell r="H108">
            <v>25</v>
          </cell>
          <cell r="I108">
            <v>26</v>
          </cell>
          <cell r="J108">
            <v>-1</v>
          </cell>
          <cell r="K108">
            <v>-3.8461538461538464E-2</v>
          </cell>
        </row>
        <row r="109">
          <cell r="A109">
            <v>3121115000</v>
          </cell>
          <cell r="B109">
            <v>30172400</v>
          </cell>
          <cell r="C109" t="str">
            <v>S</v>
          </cell>
          <cell r="D109">
            <v>1</v>
          </cell>
          <cell r="E109" t="str">
            <v>Erlöskorrekturen Fluggast - Abfertigung</v>
          </cell>
          <cell r="F109" t="str">
            <v>Other revenue deduct. - Passenger handling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3121115530</v>
          </cell>
          <cell r="B110" t="str">
            <v>New Position</v>
          </cell>
          <cell r="C110" t="str">
            <v>S</v>
          </cell>
          <cell r="D110">
            <v>1</v>
          </cell>
          <cell r="E110" t="str">
            <v>Erlöskorrekturen Fluggast - Abfertigung aus Währungsdiff.</v>
          </cell>
          <cell r="F110" t="str">
            <v>Other revenue deduct. - Passenger handling exch.rate diff.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A111">
            <v>3121115590</v>
          </cell>
          <cell r="B111" t="str">
            <v>New Position</v>
          </cell>
          <cell r="C111" t="str">
            <v>S</v>
          </cell>
          <cell r="D111">
            <v>1</v>
          </cell>
          <cell r="E111" t="str">
            <v>Erlöskorrekturen Fluggast - Abfertigung übrige</v>
          </cell>
          <cell r="F111" t="str">
            <v>Other revenue deduct. - Passenger handling other</v>
          </cell>
          <cell r="G111" t="str">
            <v>x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A112">
            <v>3129900000</v>
          </cell>
          <cell r="B112">
            <v>30158000</v>
          </cell>
          <cell r="C112" t="str">
            <v>H</v>
          </cell>
          <cell r="D112">
            <v>-1</v>
          </cell>
          <cell r="E112" t="str">
            <v>Umsatzerlöse übrige Leistungen</v>
          </cell>
          <cell r="F112" t="str">
            <v>Revenue - other</v>
          </cell>
          <cell r="H112">
            <v>159</v>
          </cell>
          <cell r="I112">
            <v>158</v>
          </cell>
          <cell r="J112">
            <v>1</v>
          </cell>
          <cell r="K112">
            <v>6.3291139240506328E-3</v>
          </cell>
        </row>
        <row r="113">
          <cell r="A113">
            <v>3129911000</v>
          </cell>
          <cell r="B113">
            <v>30168000</v>
          </cell>
          <cell r="C113" t="str">
            <v>H</v>
          </cell>
          <cell r="D113">
            <v>-1</v>
          </cell>
          <cell r="E113" t="str">
            <v>Bruttoerlöse übrige Leistungen</v>
          </cell>
          <cell r="F113" t="str">
            <v>Other revenue - other - gross values</v>
          </cell>
          <cell r="G113" t="str">
            <v>x</v>
          </cell>
          <cell r="H113">
            <v>160</v>
          </cell>
          <cell r="I113">
            <v>159</v>
          </cell>
          <cell r="J113">
            <v>1</v>
          </cell>
          <cell r="K113">
            <v>6.2893081761006293E-3</v>
          </cell>
        </row>
        <row r="114">
          <cell r="A114">
            <v>3129915000</v>
          </cell>
          <cell r="B114" t="str">
            <v>New Position</v>
          </cell>
          <cell r="C114" t="str">
            <v>S</v>
          </cell>
          <cell r="D114">
            <v>1</v>
          </cell>
          <cell r="E114" t="str">
            <v>Erlöskorrekturen übrige Leistungen</v>
          </cell>
          <cell r="F114" t="str">
            <v>Other revenue deduct. - other</v>
          </cell>
          <cell r="H114">
            <v>1</v>
          </cell>
          <cell r="I114">
            <v>1</v>
          </cell>
          <cell r="J114">
            <v>0</v>
          </cell>
          <cell r="K114">
            <v>0</v>
          </cell>
        </row>
        <row r="115">
          <cell r="A115">
            <v>3129915530</v>
          </cell>
          <cell r="B115" t="str">
            <v>New Position</v>
          </cell>
          <cell r="C115" t="str">
            <v>S</v>
          </cell>
          <cell r="D115">
            <v>1</v>
          </cell>
          <cell r="E115" t="str">
            <v>Erlöskorrekturen übrige Leistungen aus Währungsdiff.</v>
          </cell>
          <cell r="F115" t="str">
            <v>Other revenue deduct. - LFT exch.rate diff.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>
            <v>3129915590</v>
          </cell>
          <cell r="B116">
            <v>30178000</v>
          </cell>
          <cell r="C116" t="str">
            <v>S</v>
          </cell>
          <cell r="D116">
            <v>1</v>
          </cell>
          <cell r="E116" t="str">
            <v>Erlöskorrekturen übrige Leistungen übrige</v>
          </cell>
          <cell r="F116" t="str">
            <v>Other revenue deduct. - residue</v>
          </cell>
          <cell r="G116" t="str">
            <v>x</v>
          </cell>
          <cell r="H116">
            <v>1</v>
          </cell>
          <cell r="I116">
            <v>1</v>
          </cell>
          <cell r="J116">
            <v>0</v>
          </cell>
          <cell r="K116">
            <v>0</v>
          </cell>
        </row>
        <row r="117">
          <cell r="A117">
            <v>3129931000</v>
          </cell>
          <cell r="B117">
            <v>30198000</v>
          </cell>
          <cell r="C117" t="str">
            <v>H</v>
          </cell>
          <cell r="D117">
            <v>-1</v>
          </cell>
          <cell r="E117" t="str">
            <v>Erlöse unfertige übrige Leistungen</v>
          </cell>
          <cell r="F117" t="str">
            <v>Revenue - unfinished other services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>
            <v>3129932000</v>
          </cell>
          <cell r="B118" t="str">
            <v>?????</v>
          </cell>
          <cell r="C118" t="str">
            <v>H</v>
          </cell>
          <cell r="D118">
            <v>-1</v>
          </cell>
          <cell r="E118" t="str">
            <v>Erlöskorrektur ubrige Leistungen (nur intern)</v>
          </cell>
          <cell r="F118" t="str">
            <v>Other rev.deduct. - others.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>
            <v>3200111000</v>
          </cell>
          <cell r="B119">
            <v>30200000</v>
          </cell>
          <cell r="C119" t="str">
            <v>H</v>
          </cell>
          <cell r="D119">
            <v>-1</v>
          </cell>
          <cell r="E119" t="str">
            <v>Bestandsveränderung</v>
          </cell>
          <cell r="F119" t="str">
            <v>Change in inventories</v>
          </cell>
          <cell r="H119">
            <v>1</v>
          </cell>
          <cell r="I119">
            <v>-1</v>
          </cell>
          <cell r="J119">
            <v>2</v>
          </cell>
          <cell r="K119">
            <v>0</v>
          </cell>
        </row>
        <row r="120">
          <cell r="A120">
            <v>3300000000</v>
          </cell>
          <cell r="B120">
            <v>30300001</v>
          </cell>
          <cell r="C120" t="str">
            <v>H</v>
          </cell>
          <cell r="D120">
            <v>-1</v>
          </cell>
          <cell r="E120" t="str">
            <v>Andere aktivierte Eigenleistungen</v>
          </cell>
          <cell r="F120" t="str">
            <v>Own work performed and capitalized</v>
          </cell>
          <cell r="H120">
            <v>45</v>
          </cell>
          <cell r="I120">
            <v>35</v>
          </cell>
          <cell r="J120">
            <v>10</v>
          </cell>
          <cell r="K120">
            <v>0.2857142857142857</v>
          </cell>
        </row>
        <row r="121">
          <cell r="A121">
            <v>3300011000</v>
          </cell>
          <cell r="B121">
            <v>30300000</v>
          </cell>
          <cell r="C121" t="str">
            <v>H</v>
          </cell>
          <cell r="D121">
            <v>-1</v>
          </cell>
          <cell r="E121" t="str">
            <v>Andere aktivierte Eigenleistungen</v>
          </cell>
          <cell r="F121" t="str">
            <v>Own work performed and capitalized</v>
          </cell>
          <cell r="H121">
            <v>45</v>
          </cell>
          <cell r="I121">
            <v>35</v>
          </cell>
          <cell r="J121">
            <v>10</v>
          </cell>
          <cell r="K121">
            <v>0.2857142857142857</v>
          </cell>
        </row>
        <row r="122">
          <cell r="A122">
            <v>3300012999</v>
          </cell>
          <cell r="B122">
            <v>30309000</v>
          </cell>
          <cell r="C122" t="str">
            <v>H</v>
          </cell>
          <cell r="D122">
            <v>-1</v>
          </cell>
          <cell r="E122" t="str">
            <v>Andere aktivierte Eigenleistungen Anlagentra.</v>
          </cell>
          <cell r="F122" t="str">
            <v>Own work perf. and capitalized - asset transf.</v>
          </cell>
          <cell r="G122" t="str">
            <v>x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>
            <v>3300013000</v>
          </cell>
          <cell r="B123" t="str">
            <v>New Position</v>
          </cell>
          <cell r="C123" t="str">
            <v>H</v>
          </cell>
          <cell r="D123">
            <v>-1</v>
          </cell>
          <cell r="E123" t="str">
            <v>Andere aktivierte Eigenleistungen D/IL-Check</v>
          </cell>
          <cell r="F123" t="str">
            <v>Own work perf. and capitalized - D/IL-check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3400000000</v>
          </cell>
          <cell r="B124">
            <v>30400000</v>
          </cell>
          <cell r="C124" t="str">
            <v>H</v>
          </cell>
          <cell r="D124">
            <v>-1</v>
          </cell>
          <cell r="E124" t="str">
            <v>Sonstige betriebliche Erträge</v>
          </cell>
          <cell r="F124" t="str">
            <v>Other operating income</v>
          </cell>
          <cell r="H124">
            <v>514</v>
          </cell>
          <cell r="I124">
            <v>542</v>
          </cell>
          <cell r="J124">
            <v>-28</v>
          </cell>
          <cell r="K124">
            <v>-5.1660516605166053E-2</v>
          </cell>
        </row>
        <row r="125">
          <cell r="A125">
            <v>3402000000</v>
          </cell>
          <cell r="B125">
            <v>30411000</v>
          </cell>
          <cell r="C125" t="str">
            <v>H</v>
          </cell>
          <cell r="D125">
            <v>-1</v>
          </cell>
          <cell r="E125" t="str">
            <v>So.Ertr. aus Abgang Anlagevermögen inkl. VG z.Verkauf</v>
          </cell>
          <cell r="F125" t="str">
            <v>Other income fr. sale - tangible assets incl. h.f.sale</v>
          </cell>
          <cell r="H125">
            <v>13</v>
          </cell>
          <cell r="I125">
            <v>6</v>
          </cell>
          <cell r="J125">
            <v>7</v>
          </cell>
          <cell r="K125">
            <v>1.1666666666666667</v>
          </cell>
        </row>
        <row r="126">
          <cell r="A126">
            <v>3402011000</v>
          </cell>
          <cell r="B126">
            <v>30411100</v>
          </cell>
          <cell r="C126" t="str">
            <v>H</v>
          </cell>
          <cell r="D126">
            <v>-1</v>
          </cell>
          <cell r="E126" t="str">
            <v>So.Ertr. aus Abgang imm. Anlagevermögen inkl. VG z.Verkauf</v>
          </cell>
          <cell r="F126" t="str">
            <v>Other income fr. sale - intangible assets incl. h.f.sale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3402012000</v>
          </cell>
          <cell r="B127">
            <v>30411200</v>
          </cell>
          <cell r="C127" t="str">
            <v>H</v>
          </cell>
          <cell r="D127">
            <v>-1</v>
          </cell>
          <cell r="E127" t="str">
            <v>So.Ertr. aus Abgang Flugzeuge + Triebw. inkl. VG z.Verkauf</v>
          </cell>
          <cell r="F127" t="str">
            <v>Other income fr. sale-aircraft &amp; sp. engines incl. h.f.sale</v>
          </cell>
          <cell r="G127" t="str">
            <v>x</v>
          </cell>
          <cell r="H127">
            <v>4</v>
          </cell>
          <cell r="I127">
            <v>5</v>
          </cell>
          <cell r="J127">
            <v>-1</v>
          </cell>
          <cell r="K127">
            <v>-0.2</v>
          </cell>
        </row>
        <row r="128">
          <cell r="A128">
            <v>3402013000</v>
          </cell>
          <cell r="B128">
            <v>30411300</v>
          </cell>
          <cell r="C128" t="str">
            <v>H</v>
          </cell>
          <cell r="D128">
            <v>-1</v>
          </cell>
          <cell r="E128" t="str">
            <v>So.Ertr. aus Abgang and. Sachanlageverm. inkl. VG z.Verkauf</v>
          </cell>
          <cell r="F128" t="str">
            <v>Other income fr. sale-other tangible assets incl. h.f.sale</v>
          </cell>
          <cell r="H128">
            <v>1</v>
          </cell>
          <cell r="I128">
            <v>1</v>
          </cell>
          <cell r="J128">
            <v>0</v>
          </cell>
          <cell r="K128">
            <v>0</v>
          </cell>
        </row>
        <row r="129">
          <cell r="A129">
            <v>3402014000</v>
          </cell>
          <cell r="B129">
            <v>30411400</v>
          </cell>
          <cell r="C129" t="str">
            <v>H</v>
          </cell>
          <cell r="D129">
            <v>-1</v>
          </cell>
          <cell r="E129" t="str">
            <v>So.Ertr. aus Abgang von Beteiligungen inkl. VG z.Verkauf</v>
          </cell>
          <cell r="F129" t="str">
            <v>Other income fr. sale-investments incl. h.f.sale</v>
          </cell>
          <cell r="H129">
            <v>8</v>
          </cell>
          <cell r="I129">
            <v>0</v>
          </cell>
          <cell r="J129">
            <v>8</v>
          </cell>
          <cell r="K129">
            <v>0</v>
          </cell>
        </row>
        <row r="130">
          <cell r="A130">
            <v>3402015000</v>
          </cell>
          <cell r="B130" t="str">
            <v>New Position</v>
          </cell>
          <cell r="C130" t="str">
            <v>H</v>
          </cell>
          <cell r="D130">
            <v>-1</v>
          </cell>
          <cell r="E130" t="str">
            <v>So.Ertr. aus Abg. übriges Finanzanlageverm. inkl. VG z.Verk.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3402019999</v>
          </cell>
          <cell r="B131" t="str">
            <v>New Position</v>
          </cell>
          <cell r="C131" t="str">
            <v>H</v>
          </cell>
          <cell r="D131">
            <v>-1</v>
          </cell>
          <cell r="E131" t="str">
            <v>So.Ertr. aus Abgang Beteiligungen (KapKo)</v>
          </cell>
          <cell r="F131" t="str">
            <v>Other income fr. sale-equity investment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3403000000</v>
          </cell>
          <cell r="B132">
            <v>30412000</v>
          </cell>
          <cell r="C132" t="str">
            <v>H</v>
          </cell>
          <cell r="D132">
            <v>-1</v>
          </cell>
          <cell r="E132" t="str">
            <v>So.Ertr. aus Zuschr. Anlagevermögen ink. z.Verkauf</v>
          </cell>
          <cell r="F132" t="str">
            <v>Oth. income fr.write-up -tangible assets incl. h.f.sale</v>
          </cell>
          <cell r="H132">
            <v>15</v>
          </cell>
          <cell r="I132">
            <v>1</v>
          </cell>
          <cell r="J132">
            <v>14</v>
          </cell>
          <cell r="K132">
            <v>14</v>
          </cell>
        </row>
        <row r="133">
          <cell r="A133">
            <v>3403100000</v>
          </cell>
          <cell r="B133" t="str">
            <v>New Position</v>
          </cell>
          <cell r="C133" t="str">
            <v>H</v>
          </cell>
          <cell r="D133">
            <v>-1</v>
          </cell>
          <cell r="E133" t="str">
            <v>So.Ertr. aus Zuschr. Anlagevermögen ohne VG z.Verkauf</v>
          </cell>
          <cell r="F133" t="str">
            <v>Oth. income fr. write-up - assets without held for sale</v>
          </cell>
          <cell r="G133" t="str">
            <v>x</v>
          </cell>
          <cell r="H133">
            <v>0</v>
          </cell>
          <cell r="I133">
            <v>1</v>
          </cell>
          <cell r="J133">
            <v>-1</v>
          </cell>
          <cell r="K133">
            <v>-1</v>
          </cell>
        </row>
        <row r="134">
          <cell r="A134">
            <v>3403111000</v>
          </cell>
          <cell r="B134">
            <v>30412100</v>
          </cell>
          <cell r="C134" t="str">
            <v>H</v>
          </cell>
          <cell r="D134">
            <v>-1</v>
          </cell>
          <cell r="E134" t="str">
            <v>So.Ertr. aus Zuschr. imm. Anlagevermögen o.VG z.Verkauf</v>
          </cell>
          <cell r="F134" t="str">
            <v>Oth. income fr.write-up -intangible assets excl. h.f.sale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3403112000</v>
          </cell>
          <cell r="B135">
            <v>30412200</v>
          </cell>
          <cell r="C135" t="str">
            <v>H</v>
          </cell>
          <cell r="D135">
            <v>-1</v>
          </cell>
          <cell r="E135" t="str">
            <v>So.Ertr. aus Zuschr. Flgz. und Res.Triebw o.VG z.Verkauf</v>
          </cell>
          <cell r="F135" t="str">
            <v>Oth. income fr.write-up -aircraft &amp; sp. eng. excl. h.f.sale</v>
          </cell>
          <cell r="G135" t="str">
            <v>x</v>
          </cell>
          <cell r="H135">
            <v>0</v>
          </cell>
          <cell r="I135">
            <v>1</v>
          </cell>
          <cell r="J135">
            <v>-1</v>
          </cell>
          <cell r="K135">
            <v>-1</v>
          </cell>
        </row>
        <row r="136">
          <cell r="A136">
            <v>3403113000</v>
          </cell>
          <cell r="B136">
            <v>30412300</v>
          </cell>
          <cell r="C136" t="str">
            <v>H</v>
          </cell>
          <cell r="D136">
            <v>-1</v>
          </cell>
          <cell r="E136" t="str">
            <v>So.Ertr. aus Zuschr. and. Sachanlageverm. o.VG z.Verkauf</v>
          </cell>
          <cell r="F136" t="str">
            <v>Oth. income fr.write-up -oth. tangible asset excl. h.f.sale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>
            <v>3403114000</v>
          </cell>
          <cell r="B137">
            <v>30412400</v>
          </cell>
          <cell r="C137" t="str">
            <v>H</v>
          </cell>
          <cell r="D137">
            <v>-1</v>
          </cell>
          <cell r="E137" t="str">
            <v>So.Ertr. aus Zuschr. Finanzanlagevermögen o.VG z.Verkauf</v>
          </cell>
          <cell r="F137" t="str">
            <v>Oth. income fr.write-up -investments excl. h.f.sale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3403211000</v>
          </cell>
          <cell r="B138" t="str">
            <v>New Position</v>
          </cell>
          <cell r="C138" t="str">
            <v>H</v>
          </cell>
          <cell r="D138">
            <v>-1</v>
          </cell>
          <cell r="E138" t="str">
            <v>So.Ertr. aus Zuschr. Anlagevermögen - VG z.Verkauf</v>
          </cell>
          <cell r="F138" t="str">
            <v>Oth. income fr. write-up - assets held for sale</v>
          </cell>
          <cell r="H138">
            <v>15</v>
          </cell>
          <cell r="I138">
            <v>0</v>
          </cell>
          <cell r="J138">
            <v>15</v>
          </cell>
          <cell r="K138">
            <v>0</v>
          </cell>
        </row>
        <row r="139">
          <cell r="A139">
            <v>3404000000</v>
          </cell>
          <cell r="B139" t="str">
            <v>New Position</v>
          </cell>
          <cell r="C139" t="str">
            <v>H</v>
          </cell>
          <cell r="D139">
            <v>-1</v>
          </cell>
          <cell r="E139" t="str">
            <v>So.Ertr. Kursgewinne</v>
          </cell>
          <cell r="F139" t="str">
            <v>Other income-exch. rate gains</v>
          </cell>
          <cell r="H139">
            <v>190</v>
          </cell>
          <cell r="I139">
            <v>251</v>
          </cell>
          <cell r="J139">
            <v>-61</v>
          </cell>
          <cell r="K139">
            <v>-0.24302788844621515</v>
          </cell>
        </row>
        <row r="140">
          <cell r="A140">
            <v>3404011000</v>
          </cell>
          <cell r="B140" t="str">
            <v>New Position</v>
          </cell>
          <cell r="C140" t="str">
            <v>H</v>
          </cell>
          <cell r="D140">
            <v>-1</v>
          </cell>
          <cell r="E140" t="str">
            <v>So.Ertr. Kursgewinne Stichtagsbewertung Finanzschulden</v>
          </cell>
          <cell r="F140" t="str">
            <v>Oth. inc.-exch.rate gains from val. clos.date-financ.liab.</v>
          </cell>
          <cell r="H140">
            <v>10</v>
          </cell>
          <cell r="I140">
            <v>6</v>
          </cell>
          <cell r="J140">
            <v>4</v>
          </cell>
          <cell r="K140">
            <v>0.66666666666666663</v>
          </cell>
        </row>
        <row r="141">
          <cell r="A141">
            <v>3404012000</v>
          </cell>
          <cell r="B141" t="str">
            <v>New Position</v>
          </cell>
          <cell r="C141" t="str">
            <v>H</v>
          </cell>
          <cell r="D141">
            <v>-1</v>
          </cell>
          <cell r="E141" t="str">
            <v>So.Ertr. Kursgewinne realisiert Stichtagsbewertung</v>
          </cell>
          <cell r="F141" t="str">
            <v>Oth. inc.-realized exch.rate gains from val. clos.date-financ.</v>
          </cell>
          <cell r="H141">
            <v>7</v>
          </cell>
          <cell r="I141">
            <v>4</v>
          </cell>
          <cell r="J141">
            <v>3</v>
          </cell>
          <cell r="K141">
            <v>0.75</v>
          </cell>
        </row>
        <row r="142">
          <cell r="A142">
            <v>3404019000</v>
          </cell>
          <cell r="B142">
            <v>30420700</v>
          </cell>
          <cell r="C142" t="str">
            <v>H</v>
          </cell>
          <cell r="D142">
            <v>-1</v>
          </cell>
          <cell r="E142" t="str">
            <v>So.Ertr. Kursgewinne übrige</v>
          </cell>
          <cell r="F142" t="str">
            <v>Oth. inc.-exch.rate gains miscellaneous residue</v>
          </cell>
          <cell r="G142" t="str">
            <v>x</v>
          </cell>
          <cell r="H142">
            <v>173</v>
          </cell>
          <cell r="I142">
            <v>241</v>
          </cell>
          <cell r="J142">
            <v>-68</v>
          </cell>
          <cell r="K142">
            <v>-0.28215767634854771</v>
          </cell>
        </row>
        <row r="143">
          <cell r="A143">
            <v>3404019999</v>
          </cell>
          <cell r="B143">
            <v>30402000</v>
          </cell>
          <cell r="C143" t="str">
            <v>H</v>
          </cell>
          <cell r="D143">
            <v>-1</v>
          </cell>
          <cell r="E143" t="str">
            <v>So.Ertr. aus der Währungsumrechnung</v>
          </cell>
          <cell r="F143" t="str">
            <v>Oth. income - currency translation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3406000000</v>
          </cell>
          <cell r="B144" t="str">
            <v>New Position</v>
          </cell>
          <cell r="C144" t="str">
            <v>H</v>
          </cell>
          <cell r="D144">
            <v>-1</v>
          </cell>
          <cell r="E144" t="str">
            <v>So.Ertr. aus der Auflösung von Rst.</v>
          </cell>
          <cell r="F144" t="str">
            <v>O.income fr. write-back of provisions</v>
          </cell>
          <cell r="H144">
            <v>20</v>
          </cell>
          <cell r="I144">
            <v>14</v>
          </cell>
          <cell r="J144">
            <v>6</v>
          </cell>
          <cell r="K144">
            <v>0.42857142857142855</v>
          </cell>
        </row>
        <row r="145">
          <cell r="A145">
            <v>3406011000</v>
          </cell>
          <cell r="B145">
            <v>30420300</v>
          </cell>
          <cell r="C145" t="str">
            <v>H</v>
          </cell>
          <cell r="D145">
            <v>-1</v>
          </cell>
          <cell r="E145" t="str">
            <v>So.Ertr. aus der Auflösung von Pensions.Rst.</v>
          </cell>
          <cell r="F145" t="str">
            <v>O.income fr. write-back of provis. f. pension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>
            <v>3406016000</v>
          </cell>
          <cell r="B146">
            <v>30420600</v>
          </cell>
          <cell r="C146" t="str">
            <v>H</v>
          </cell>
          <cell r="D146">
            <v>-1</v>
          </cell>
          <cell r="E146" t="str">
            <v>So.Ertr. aus der Auflösung von Rückst./abgegr. Aufwendungen</v>
          </cell>
          <cell r="F146" t="str">
            <v>Other income-write-back of other provisions/accruals</v>
          </cell>
          <cell r="G146" t="str">
            <v>x</v>
          </cell>
          <cell r="H146">
            <v>20</v>
          </cell>
          <cell r="I146">
            <v>14</v>
          </cell>
          <cell r="J146">
            <v>6</v>
          </cell>
          <cell r="K146">
            <v>0.42857142857142855</v>
          </cell>
        </row>
        <row r="147">
          <cell r="A147">
            <v>3407011000</v>
          </cell>
          <cell r="B147">
            <v>30421300</v>
          </cell>
          <cell r="C147" t="str">
            <v>H</v>
          </cell>
          <cell r="D147">
            <v>-1</v>
          </cell>
          <cell r="E147" t="str">
            <v>So.Ertr. aus weiterberechnete Lieferungen/Leistungen</v>
          </cell>
          <cell r="F147" t="str">
            <v>Other income-redebeting of trade payables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3408011000</v>
          </cell>
          <cell r="B148">
            <v>30421700</v>
          </cell>
          <cell r="C148" t="str">
            <v>H</v>
          </cell>
          <cell r="D148">
            <v>-1</v>
          </cell>
          <cell r="E148" t="str">
            <v>So.Ertr. aus sonstigen Provisionen</v>
          </cell>
          <cell r="F148" t="str">
            <v>Other income-other commissions</v>
          </cell>
          <cell r="H148">
            <v>5</v>
          </cell>
          <cell r="I148">
            <v>4</v>
          </cell>
          <cell r="J148">
            <v>1</v>
          </cell>
          <cell r="K148">
            <v>0.25</v>
          </cell>
        </row>
        <row r="149">
          <cell r="A149">
            <v>3409011000</v>
          </cell>
          <cell r="B149">
            <v>30421500</v>
          </cell>
          <cell r="C149" t="str">
            <v>H</v>
          </cell>
          <cell r="D149">
            <v>-1</v>
          </cell>
          <cell r="E149" t="str">
            <v>So.Ertr. aus IT-Vertriebssystemen</v>
          </cell>
          <cell r="F149" t="str">
            <v>Other income-computerized distrib. systems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>
            <v>3410011000</v>
          </cell>
          <cell r="B150">
            <v>30420100</v>
          </cell>
          <cell r="C150" t="str">
            <v>H</v>
          </cell>
          <cell r="D150">
            <v>-1</v>
          </cell>
          <cell r="E150" t="str">
            <v>So.Ertr. aus der Auflösung von WB auf Ford.</v>
          </cell>
          <cell r="F150" t="str">
            <v>O.income fr. write-back of adjust. on rec.</v>
          </cell>
          <cell r="H150">
            <v>19</v>
          </cell>
          <cell r="I150">
            <v>42</v>
          </cell>
          <cell r="J150">
            <v>-23</v>
          </cell>
          <cell r="K150">
            <v>-0.54761904761904767</v>
          </cell>
        </row>
        <row r="151">
          <cell r="A151">
            <v>3411011000</v>
          </cell>
          <cell r="B151">
            <v>30421200</v>
          </cell>
          <cell r="C151" t="str">
            <v>H</v>
          </cell>
          <cell r="D151">
            <v>-1</v>
          </cell>
          <cell r="E151" t="str">
            <v>So.Ertr. aus Personalüberlassungen</v>
          </cell>
          <cell r="F151" t="str">
            <v>Other income-hiring out of staff</v>
          </cell>
          <cell r="H151">
            <v>7</v>
          </cell>
          <cell r="I151">
            <v>10</v>
          </cell>
          <cell r="J151">
            <v>-3</v>
          </cell>
          <cell r="K151">
            <v>-0.3</v>
          </cell>
        </row>
        <row r="152">
          <cell r="A152">
            <v>3412011000</v>
          </cell>
          <cell r="B152">
            <v>30421800</v>
          </cell>
          <cell r="C152" t="str">
            <v>H</v>
          </cell>
          <cell r="D152">
            <v>-1</v>
          </cell>
          <cell r="E152" t="str">
            <v>So.Ertr. aus Schadensersatzleistungen</v>
          </cell>
          <cell r="F152" t="str">
            <v>Other income-damage compensations</v>
          </cell>
          <cell r="H152">
            <v>10</v>
          </cell>
          <cell r="I152">
            <v>6</v>
          </cell>
          <cell r="J152">
            <v>4</v>
          </cell>
          <cell r="K152">
            <v>0.66666666666666663</v>
          </cell>
        </row>
        <row r="153">
          <cell r="A153">
            <v>3413011000</v>
          </cell>
          <cell r="B153">
            <v>30421100</v>
          </cell>
          <cell r="C153" t="str">
            <v>H</v>
          </cell>
          <cell r="D153">
            <v>-1</v>
          </cell>
          <cell r="E153" t="str">
            <v>So.Ertr. aus Mieten</v>
          </cell>
          <cell r="F153" t="str">
            <v>Other income-rents</v>
          </cell>
          <cell r="H153">
            <v>8</v>
          </cell>
          <cell r="I153">
            <v>7</v>
          </cell>
          <cell r="J153">
            <v>1</v>
          </cell>
          <cell r="K153">
            <v>0.14285714285714285</v>
          </cell>
        </row>
        <row r="154">
          <cell r="A154">
            <v>3414011000</v>
          </cell>
          <cell r="B154">
            <v>30423000</v>
          </cell>
          <cell r="C154" t="str">
            <v>H</v>
          </cell>
          <cell r="D154">
            <v>-1</v>
          </cell>
          <cell r="E154" t="str">
            <v>So.Ertr. aus Sublease Flgz. und Res.Triebw.</v>
          </cell>
          <cell r="F154" t="str">
            <v>Other income-sublease aircraft &amp; spare engines</v>
          </cell>
          <cell r="H154">
            <v>4</v>
          </cell>
          <cell r="I154">
            <v>5</v>
          </cell>
          <cell r="J154">
            <v>-1</v>
          </cell>
          <cell r="K154">
            <v>-0.2</v>
          </cell>
        </row>
        <row r="155">
          <cell r="A155">
            <v>3414017000</v>
          </cell>
          <cell r="B155" t="str">
            <v>New Position</v>
          </cell>
          <cell r="C155" t="str">
            <v>H</v>
          </cell>
          <cell r="D155">
            <v>-1</v>
          </cell>
          <cell r="E155" t="str">
            <v>So.Ertr. aus Sublease übrige</v>
          </cell>
          <cell r="F155" t="str">
            <v>Other income-sublease miscellaneous residue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3415011000</v>
          </cell>
          <cell r="B156">
            <v>30422100</v>
          </cell>
          <cell r="C156" t="str">
            <v>H</v>
          </cell>
          <cell r="D156">
            <v>-1</v>
          </cell>
          <cell r="E156" t="str">
            <v>So.Ertr. Gewinn a.d. Verkauf kurzfr.Fin.inv.</v>
          </cell>
          <cell r="F156" t="str">
            <v>Other income-sale of curr. fin. investments</v>
          </cell>
          <cell r="H156">
            <v>22</v>
          </cell>
          <cell r="I156">
            <v>6</v>
          </cell>
          <cell r="J156">
            <v>16</v>
          </cell>
          <cell r="K156">
            <v>2.6666666666666665</v>
          </cell>
        </row>
        <row r="157">
          <cell r="A157">
            <v>3416011000</v>
          </cell>
          <cell r="B157">
            <v>30422200</v>
          </cell>
          <cell r="C157" t="str">
            <v>H</v>
          </cell>
          <cell r="D157">
            <v>-1</v>
          </cell>
          <cell r="E157" t="str">
            <v>So.Ertr. Gewinn a.d. Verkauf kurzfr. VG o.z.Verkauf</v>
          </cell>
          <cell r="F157" t="str">
            <v>Other income-sale of other current assets  excl. h.f.sale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3416012000</v>
          </cell>
          <cell r="B158" t="str">
            <v>New Position</v>
          </cell>
          <cell r="C158" t="str">
            <v>H</v>
          </cell>
          <cell r="D158">
            <v>-1</v>
          </cell>
          <cell r="E158" t="str">
            <v>So.Ertr. Gewinn a.d. Verkauf von Emissionszertifikaten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3417011000</v>
          </cell>
          <cell r="B159">
            <v>30421400</v>
          </cell>
          <cell r="C159" t="str">
            <v>H</v>
          </cell>
          <cell r="D159">
            <v>-1</v>
          </cell>
          <cell r="E159" t="str">
            <v>So.Ertr. Werterhöhung auf kurzfr. VG o.z.Verkauf</v>
          </cell>
          <cell r="F159" t="str">
            <v>Other income-write-up on other curr. assets excl. h.f.sale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3418011000</v>
          </cell>
          <cell r="B160">
            <v>30422500</v>
          </cell>
          <cell r="C160" t="str">
            <v>H</v>
          </cell>
          <cell r="D160">
            <v>-1</v>
          </cell>
          <cell r="E160" t="str">
            <v>So.Ertr. Werterhöhung auf kurzfr. Fin.inv.</v>
          </cell>
          <cell r="F160" t="str">
            <v>Other income-write up on short term investm.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3419011000</v>
          </cell>
          <cell r="B161">
            <v>30421600</v>
          </cell>
          <cell r="C161" t="str">
            <v>H</v>
          </cell>
          <cell r="D161">
            <v>-1</v>
          </cell>
          <cell r="E161" t="str">
            <v>So.Ertr. aus Serviceleistungen Konzern</v>
          </cell>
          <cell r="F161" t="str">
            <v>Other income-services of the group</v>
          </cell>
          <cell r="H161">
            <v>6</v>
          </cell>
          <cell r="I161">
            <v>5</v>
          </cell>
          <cell r="J161">
            <v>1</v>
          </cell>
          <cell r="K161">
            <v>0.2</v>
          </cell>
        </row>
        <row r="162">
          <cell r="A162">
            <v>3420011000</v>
          </cell>
          <cell r="B162">
            <v>30421000</v>
          </cell>
          <cell r="C162" t="str">
            <v>H</v>
          </cell>
          <cell r="D162">
            <v>-1</v>
          </cell>
          <cell r="E162" t="str">
            <v>So.Ertr. aus Schulungen</v>
          </cell>
          <cell r="F162" t="str">
            <v>Other income-training</v>
          </cell>
          <cell r="H162">
            <v>18</v>
          </cell>
          <cell r="I162">
            <v>21</v>
          </cell>
          <cell r="J162">
            <v>-3</v>
          </cell>
          <cell r="K162">
            <v>-0.14285714285714285</v>
          </cell>
        </row>
        <row r="163">
          <cell r="A163">
            <v>3421011000</v>
          </cell>
          <cell r="B163">
            <v>30421900</v>
          </cell>
          <cell r="C163" t="str">
            <v>H</v>
          </cell>
          <cell r="D163">
            <v>-1</v>
          </cell>
          <cell r="E163" t="str">
            <v>So.Ertr. aus Reisemanagement</v>
          </cell>
          <cell r="F163" t="str">
            <v>Other income travel management</v>
          </cell>
          <cell r="H163">
            <v>59</v>
          </cell>
          <cell r="I163">
            <v>56</v>
          </cell>
          <cell r="J163">
            <v>3</v>
          </cell>
          <cell r="K163">
            <v>5.3571428571428568E-2</v>
          </cell>
        </row>
        <row r="164">
          <cell r="A164">
            <v>3422111000</v>
          </cell>
          <cell r="B164">
            <v>30423050</v>
          </cell>
          <cell r="C164" t="str">
            <v>H</v>
          </cell>
          <cell r="D164">
            <v>-1</v>
          </cell>
          <cell r="E164" t="str">
            <v>So.Ertr. aus Operating Lease Flgz. und Res.Triebw.</v>
          </cell>
          <cell r="F164" t="str">
            <v>Other income-operating lease aircraft &amp; spare engines</v>
          </cell>
          <cell r="H164">
            <v>0</v>
          </cell>
          <cell r="I164">
            <v>3</v>
          </cell>
          <cell r="J164">
            <v>-3</v>
          </cell>
          <cell r="K164">
            <v>-1</v>
          </cell>
        </row>
        <row r="165">
          <cell r="A165">
            <v>3422117000</v>
          </cell>
          <cell r="B165" t="str">
            <v>New Position</v>
          </cell>
          <cell r="C165" t="str">
            <v>H</v>
          </cell>
          <cell r="D165">
            <v>-1</v>
          </cell>
          <cell r="E165" t="str">
            <v>So.Ertr. aus Operating Lease übrige</v>
          </cell>
          <cell r="F165" t="str">
            <v>Other income-operating lease miscellaneous residue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3499000000</v>
          </cell>
          <cell r="B166" t="str">
            <v>New Position</v>
          </cell>
          <cell r="C166" t="str">
            <v>H</v>
          </cell>
          <cell r="D166">
            <v>-1</v>
          </cell>
          <cell r="E166" t="str">
            <v>So.Ertr. übrige</v>
          </cell>
          <cell r="F166" t="str">
            <v>Other income-miscellaneous residue</v>
          </cell>
          <cell r="G166" t="str">
            <v>x</v>
          </cell>
          <cell r="H166">
            <v>118</v>
          </cell>
          <cell r="I166">
            <v>105</v>
          </cell>
          <cell r="J166">
            <v>13</v>
          </cell>
          <cell r="K166">
            <v>0.12380952380952381</v>
          </cell>
        </row>
        <row r="167">
          <cell r="A167">
            <v>3499011000</v>
          </cell>
          <cell r="B167">
            <v>30429000</v>
          </cell>
          <cell r="C167" t="str">
            <v>H</v>
          </cell>
          <cell r="D167">
            <v>-1</v>
          </cell>
          <cell r="E167" t="str">
            <v>So.übrige Erträge</v>
          </cell>
          <cell r="F167" t="str">
            <v>Other miscellaneous residue income</v>
          </cell>
          <cell r="G167" t="str">
            <v>x</v>
          </cell>
          <cell r="H167">
            <v>105</v>
          </cell>
          <cell r="I167">
            <v>96</v>
          </cell>
          <cell r="J167">
            <v>9</v>
          </cell>
          <cell r="K167">
            <v>9.375E-2</v>
          </cell>
        </row>
        <row r="168">
          <cell r="A168">
            <v>3499018000</v>
          </cell>
          <cell r="B168" t="str">
            <v>New Position</v>
          </cell>
          <cell r="C168" t="str">
            <v>H</v>
          </cell>
          <cell r="D168">
            <v>-1</v>
          </cell>
          <cell r="E168" t="str">
            <v>So.übrige Erträge (nur operatives Ergebnis)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3499019000</v>
          </cell>
          <cell r="B169" t="str">
            <v>New Position</v>
          </cell>
          <cell r="C169" t="str">
            <v>H</v>
          </cell>
          <cell r="D169">
            <v>-1</v>
          </cell>
          <cell r="E169" t="str">
            <v>So.übrige Erträge (nur operatives Ergebnis - Gegenposition)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3499090000</v>
          </cell>
          <cell r="B170">
            <v>30430000</v>
          </cell>
          <cell r="C170" t="str">
            <v>H</v>
          </cell>
          <cell r="D170">
            <v>-1</v>
          </cell>
          <cell r="E170" t="str">
            <v>Übrige sonstige betriebliche Erträge Konsol.</v>
          </cell>
          <cell r="F170" t="str">
            <v>Other residual operat. income f. consolid.</v>
          </cell>
          <cell r="H170">
            <v>13</v>
          </cell>
          <cell r="I170">
            <v>9</v>
          </cell>
          <cell r="J170">
            <v>4</v>
          </cell>
          <cell r="K170">
            <v>0.44444444444444442</v>
          </cell>
        </row>
        <row r="171">
          <cell r="A171">
            <v>3499091000</v>
          </cell>
          <cell r="B171">
            <v>30430100</v>
          </cell>
          <cell r="C171" t="str">
            <v>H</v>
          </cell>
          <cell r="D171">
            <v>-1</v>
          </cell>
          <cell r="E171" t="str">
            <v>Ertrag aus Anlagenverkauf</v>
          </cell>
          <cell r="F171" t="str">
            <v>Excess income from sales of assets</v>
          </cell>
          <cell r="H171">
            <v>36</v>
          </cell>
          <cell r="I171">
            <v>-26</v>
          </cell>
          <cell r="J171">
            <v>62</v>
          </cell>
          <cell r="K171">
            <v>0</v>
          </cell>
        </row>
        <row r="172">
          <cell r="A172">
            <v>3499092000</v>
          </cell>
          <cell r="B172">
            <v>30430200</v>
          </cell>
          <cell r="C172" t="str">
            <v>H</v>
          </cell>
          <cell r="D172">
            <v>-1</v>
          </cell>
          <cell r="E172" t="str">
            <v>Ertrag aus Schuldenkonsolidierung</v>
          </cell>
          <cell r="F172" t="str">
            <v>Income from elim. of IG payables/receivables</v>
          </cell>
          <cell r="H172">
            <v>20</v>
          </cell>
          <cell r="I172">
            <v>20</v>
          </cell>
          <cell r="J172">
            <v>0</v>
          </cell>
          <cell r="K172">
            <v>0</v>
          </cell>
        </row>
        <row r="173">
          <cell r="A173">
            <v>3499092500</v>
          </cell>
          <cell r="B173" t="str">
            <v>New Position</v>
          </cell>
          <cell r="C173" t="str">
            <v>H</v>
          </cell>
          <cell r="D173">
            <v>-1</v>
          </cell>
          <cell r="E173" t="str">
            <v>Ertrag aus Schuldenkonsolidierung sonst. Ford./Verb.</v>
          </cell>
          <cell r="H173">
            <v>14</v>
          </cell>
          <cell r="I173">
            <v>70</v>
          </cell>
          <cell r="J173">
            <v>-56</v>
          </cell>
          <cell r="K173">
            <v>-0.8</v>
          </cell>
        </row>
        <row r="174">
          <cell r="A174">
            <v>3499093000</v>
          </cell>
          <cell r="B174">
            <v>30430300</v>
          </cell>
          <cell r="C174" t="str">
            <v>H</v>
          </cell>
          <cell r="D174">
            <v>-1</v>
          </cell>
          <cell r="E174" t="str">
            <v>Ertrag aus Aufwands-/Ertragskonsolidierung</v>
          </cell>
          <cell r="F174" t="str">
            <v>Income from elim. of IG Income &amp; expense</v>
          </cell>
          <cell r="H174">
            <v>65</v>
          </cell>
          <cell r="I174">
            <v>60</v>
          </cell>
          <cell r="J174">
            <v>5</v>
          </cell>
          <cell r="K174">
            <v>8.3333333333333329E-2</v>
          </cell>
        </row>
        <row r="175">
          <cell r="A175">
            <v>3499094000</v>
          </cell>
          <cell r="B175">
            <v>30430400</v>
          </cell>
          <cell r="C175" t="str">
            <v>H</v>
          </cell>
          <cell r="D175">
            <v>-1</v>
          </cell>
          <cell r="E175" t="str">
            <v>Ertrag aus Zwischenergebniseliminierung kurzfr. VG</v>
          </cell>
          <cell r="F175" t="str">
            <v>Income from elim. of IG profit &amp; loss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3499098000</v>
          </cell>
          <cell r="B176" t="str">
            <v>New Position</v>
          </cell>
          <cell r="C176" t="str">
            <v>H</v>
          </cell>
          <cell r="D176">
            <v>-1</v>
          </cell>
          <cell r="E176" t="str">
            <v>Ertrag aus Rückstellungen Erstkonsolidierung</v>
          </cell>
          <cell r="F176" t="str">
            <v>income prov. first cons.</v>
          </cell>
          <cell r="G176" t="str">
            <v>x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3499099000</v>
          </cell>
          <cell r="B177" t="str">
            <v>New Position</v>
          </cell>
          <cell r="C177" t="str">
            <v>H</v>
          </cell>
          <cell r="D177">
            <v>-1</v>
          </cell>
          <cell r="E177" t="str">
            <v>Ertrag aus Saldierung Auffangkonten</v>
          </cell>
          <cell r="F177" t="str">
            <v>Income from balancing IG accounts</v>
          </cell>
          <cell r="H177">
            <v>-122</v>
          </cell>
          <cell r="I177">
            <v>-115</v>
          </cell>
          <cell r="J177">
            <v>-7</v>
          </cell>
          <cell r="K177">
            <v>-6.0869565217391307E-2</v>
          </cell>
        </row>
        <row r="178">
          <cell r="A178">
            <v>3500000000</v>
          </cell>
          <cell r="B178">
            <v>30500000</v>
          </cell>
          <cell r="C178" t="str">
            <v>S</v>
          </cell>
          <cell r="D178">
            <v>1</v>
          </cell>
          <cell r="E178" t="str">
            <v>Materialaufwand</v>
          </cell>
          <cell r="F178" t="str">
            <v>Cost of materials</v>
          </cell>
          <cell r="H178">
            <v>3933</v>
          </cell>
          <cell r="I178">
            <v>4099</v>
          </cell>
          <cell r="J178">
            <v>-166</v>
          </cell>
          <cell r="K178">
            <v>-4.0497682361551601E-2</v>
          </cell>
        </row>
        <row r="179">
          <cell r="A179">
            <v>3501000000</v>
          </cell>
          <cell r="B179">
            <v>30510000</v>
          </cell>
          <cell r="C179" t="str">
            <v>S</v>
          </cell>
          <cell r="D179">
            <v>1</v>
          </cell>
          <cell r="E179" t="str">
            <v>Aufw. für Roh-, Hilfs- und Betr.stoffe</v>
          </cell>
          <cell r="F179" t="str">
            <v>Raw materials &amp; operating supplies expenses</v>
          </cell>
          <cell r="H179">
            <v>2163</v>
          </cell>
          <cell r="I179">
            <v>2291</v>
          </cell>
          <cell r="J179">
            <v>-128</v>
          </cell>
          <cell r="K179">
            <v>-5.5870798777826275E-2</v>
          </cell>
        </row>
        <row r="180">
          <cell r="A180">
            <v>3501011000</v>
          </cell>
          <cell r="B180">
            <v>30510100</v>
          </cell>
          <cell r="C180" t="str">
            <v>S</v>
          </cell>
          <cell r="D180">
            <v>1</v>
          </cell>
          <cell r="E180" t="str">
            <v>Aufw. für Betriebsstoffe Flugzeuge</v>
          </cell>
          <cell r="F180" t="str">
            <v>Expenses - fuel for aircraft</v>
          </cell>
          <cell r="H180">
            <v>1517</v>
          </cell>
          <cell r="I180">
            <v>1674</v>
          </cell>
          <cell r="J180">
            <v>-157</v>
          </cell>
          <cell r="K180">
            <v>-9.3787335722819595E-2</v>
          </cell>
        </row>
        <row r="181">
          <cell r="A181">
            <v>3501020000</v>
          </cell>
          <cell r="B181">
            <v>30510400</v>
          </cell>
          <cell r="C181" t="str">
            <v>S</v>
          </cell>
          <cell r="D181">
            <v>1</v>
          </cell>
          <cell r="E181" t="str">
            <v>Aufw. für Abschr. Ersatzteile (MK1-5)</v>
          </cell>
          <cell r="F181" t="str">
            <v>Exp. spare parts for aircraft adjustments</v>
          </cell>
          <cell r="H181">
            <v>15</v>
          </cell>
          <cell r="I181">
            <v>18</v>
          </cell>
          <cell r="J181">
            <v>-3</v>
          </cell>
          <cell r="K181">
            <v>-0.16666666666666666</v>
          </cell>
        </row>
        <row r="182">
          <cell r="A182">
            <v>3501021000</v>
          </cell>
          <cell r="B182">
            <v>30510410</v>
          </cell>
          <cell r="C182" t="str">
            <v>S</v>
          </cell>
          <cell r="D182">
            <v>1</v>
          </cell>
          <cell r="E182" t="str">
            <v>Aufw. für Abschr. rep.fähige Ersatzteile (MK1-2)</v>
          </cell>
          <cell r="F182" t="str">
            <v>Exp. reparable spare parts for AC adjustm.</v>
          </cell>
          <cell r="G182" t="str">
            <v>x</v>
          </cell>
          <cell r="H182">
            <v>21</v>
          </cell>
          <cell r="I182">
            <v>14</v>
          </cell>
          <cell r="J182">
            <v>7</v>
          </cell>
          <cell r="K182">
            <v>0.5</v>
          </cell>
        </row>
        <row r="183">
          <cell r="A183">
            <v>3501022000</v>
          </cell>
          <cell r="B183">
            <v>30510420</v>
          </cell>
          <cell r="C183" t="str">
            <v>S</v>
          </cell>
          <cell r="D183">
            <v>1</v>
          </cell>
          <cell r="E183" t="str">
            <v>Aufw. für Abschr. sonstige Ersatzteile (MK3-5)</v>
          </cell>
          <cell r="F183" t="str">
            <v>Exp. non reparable spare parts for AC adj.</v>
          </cell>
          <cell r="H183">
            <v>-6</v>
          </cell>
          <cell r="I183">
            <v>4</v>
          </cell>
          <cell r="J183">
            <v>-10</v>
          </cell>
          <cell r="K183">
            <v>0</v>
          </cell>
        </row>
        <row r="184">
          <cell r="A184">
            <v>3501031000</v>
          </cell>
          <cell r="B184">
            <v>30510300</v>
          </cell>
          <cell r="C184" t="str">
            <v>S</v>
          </cell>
          <cell r="D184">
            <v>1</v>
          </cell>
          <cell r="E184" t="str">
            <v>Bezogene Waren / Fertigprodukte</v>
          </cell>
          <cell r="F184" t="str">
            <v>Expenses - merchandise/finished goods</v>
          </cell>
          <cell r="H184">
            <v>101</v>
          </cell>
          <cell r="I184">
            <v>94</v>
          </cell>
          <cell r="J184">
            <v>7</v>
          </cell>
          <cell r="K184">
            <v>7.4468085106382975E-2</v>
          </cell>
        </row>
        <row r="185">
          <cell r="A185">
            <v>3501041000</v>
          </cell>
          <cell r="B185">
            <v>30510500</v>
          </cell>
          <cell r="C185" t="str">
            <v>S</v>
          </cell>
          <cell r="D185">
            <v>1</v>
          </cell>
          <cell r="E185" t="str">
            <v>Aufw.für übrige Roh-, Hilfs- u. Betriebsstoffe</v>
          </cell>
          <cell r="F185" t="str">
            <v>Expenses - other raw materials &amp; supplies</v>
          </cell>
          <cell r="G185" t="str">
            <v>x</v>
          </cell>
          <cell r="H185">
            <v>525</v>
          </cell>
          <cell r="I185">
            <v>489</v>
          </cell>
          <cell r="J185">
            <v>36</v>
          </cell>
          <cell r="K185">
            <v>7.3619631901840496E-2</v>
          </cell>
        </row>
        <row r="186">
          <cell r="A186">
            <v>3501051000</v>
          </cell>
          <cell r="B186" t="str">
            <v>New Position</v>
          </cell>
          <cell r="C186" t="str">
            <v>S</v>
          </cell>
          <cell r="D186">
            <v>1</v>
          </cell>
          <cell r="E186" t="str">
            <v>Aufwand aus Emissionszertifikaten</v>
          </cell>
          <cell r="H186">
            <v>5</v>
          </cell>
          <cell r="I186">
            <v>16</v>
          </cell>
          <cell r="J186">
            <v>-11</v>
          </cell>
          <cell r="K186">
            <v>-0.6875</v>
          </cell>
        </row>
        <row r="187">
          <cell r="A187">
            <v>3503000000</v>
          </cell>
          <cell r="B187">
            <v>30520000</v>
          </cell>
          <cell r="C187" t="str">
            <v>S</v>
          </cell>
          <cell r="D187">
            <v>1</v>
          </cell>
          <cell r="E187" t="str">
            <v>Aufwendungen für bezogene Leistungen</v>
          </cell>
          <cell r="F187" t="str">
            <v>Expenses - services purchased</v>
          </cell>
          <cell r="G187" t="str">
            <v>x</v>
          </cell>
          <cell r="H187">
            <v>1770</v>
          </cell>
          <cell r="I187">
            <v>1808</v>
          </cell>
          <cell r="J187">
            <v>-38</v>
          </cell>
          <cell r="K187">
            <v>-2.1017699115044249E-2</v>
          </cell>
        </row>
        <row r="188">
          <cell r="A188">
            <v>3503010000</v>
          </cell>
          <cell r="B188">
            <v>30522000</v>
          </cell>
          <cell r="C188" t="str">
            <v>S</v>
          </cell>
          <cell r="D188">
            <v>1</v>
          </cell>
          <cell r="E188" t="str">
            <v>Aufwendungen Gebühren</v>
          </cell>
          <cell r="F188" t="str">
            <v>Expenses - fees and charges</v>
          </cell>
          <cell r="H188">
            <v>1168</v>
          </cell>
          <cell r="I188">
            <v>1177</v>
          </cell>
          <cell r="J188">
            <v>-9</v>
          </cell>
          <cell r="K188">
            <v>-7.6465590484282074E-3</v>
          </cell>
        </row>
        <row r="189">
          <cell r="A189">
            <v>3503011000</v>
          </cell>
          <cell r="B189">
            <v>30522100</v>
          </cell>
          <cell r="C189" t="str">
            <v>S</v>
          </cell>
          <cell r="D189">
            <v>1</v>
          </cell>
          <cell r="E189" t="str">
            <v>Aufwendungen Flugsicherungsgebühren</v>
          </cell>
          <cell r="F189" t="str">
            <v>Expenses - air traffic control charges</v>
          </cell>
          <cell r="H189">
            <v>279</v>
          </cell>
          <cell r="I189">
            <v>278</v>
          </cell>
          <cell r="J189">
            <v>1</v>
          </cell>
          <cell r="K189">
            <v>3.5971223021582736E-3</v>
          </cell>
        </row>
        <row r="190">
          <cell r="A190">
            <v>3503012000</v>
          </cell>
          <cell r="B190">
            <v>30522200</v>
          </cell>
          <cell r="C190" t="str">
            <v>S</v>
          </cell>
          <cell r="D190">
            <v>1</v>
          </cell>
          <cell r="E190" t="str">
            <v>Aufwendungen Landegebühren</v>
          </cell>
          <cell r="F190" t="str">
            <v>Expenses - landing charges</v>
          </cell>
          <cell r="H190">
            <v>158</v>
          </cell>
          <cell r="I190">
            <v>153</v>
          </cell>
          <cell r="J190">
            <v>5</v>
          </cell>
          <cell r="K190">
            <v>3.2679738562091505E-2</v>
          </cell>
        </row>
        <row r="191">
          <cell r="A191">
            <v>3503013000</v>
          </cell>
          <cell r="B191">
            <v>30522300</v>
          </cell>
          <cell r="C191" t="str">
            <v>S</v>
          </cell>
          <cell r="D191">
            <v>1</v>
          </cell>
          <cell r="E191" t="str">
            <v>Aufwendungen Abfertigungsgebühren</v>
          </cell>
          <cell r="F191" t="str">
            <v>Expenses - handling charges</v>
          </cell>
          <cell r="H191">
            <v>328</v>
          </cell>
          <cell r="I191">
            <v>355</v>
          </cell>
          <cell r="J191">
            <v>-27</v>
          </cell>
          <cell r="K191">
            <v>-7.605633802816901E-2</v>
          </cell>
        </row>
        <row r="192">
          <cell r="A192">
            <v>3503014000</v>
          </cell>
          <cell r="B192">
            <v>30522600</v>
          </cell>
          <cell r="C192" t="str">
            <v>S</v>
          </cell>
          <cell r="D192">
            <v>1</v>
          </cell>
          <cell r="E192" t="str">
            <v>Aufwendungen zentrale Airport Infrastrukturleisteistungen</v>
          </cell>
          <cell r="F192" t="str">
            <v>Expenses - primary airport infrastructure</v>
          </cell>
          <cell r="G192" t="str">
            <v>x</v>
          </cell>
          <cell r="H192">
            <v>45</v>
          </cell>
          <cell r="I192">
            <v>48</v>
          </cell>
          <cell r="J192">
            <v>-3</v>
          </cell>
          <cell r="K192">
            <v>-6.25E-2</v>
          </cell>
        </row>
        <row r="193">
          <cell r="A193">
            <v>3503015000</v>
          </cell>
          <cell r="B193">
            <v>30522400</v>
          </cell>
          <cell r="C193" t="str">
            <v>S</v>
          </cell>
          <cell r="D193">
            <v>1</v>
          </cell>
          <cell r="E193" t="str">
            <v>Aufwendungen Fluggastgebühren</v>
          </cell>
          <cell r="F193" t="str">
            <v>Expenses - passenger charges</v>
          </cell>
          <cell r="H193">
            <v>224</v>
          </cell>
          <cell r="I193">
            <v>213</v>
          </cell>
          <cell r="J193">
            <v>11</v>
          </cell>
          <cell r="K193">
            <v>5.1643192488262914E-2</v>
          </cell>
        </row>
        <row r="194">
          <cell r="A194">
            <v>3503016000</v>
          </cell>
          <cell r="B194">
            <v>30522500</v>
          </cell>
          <cell r="C194" t="str">
            <v>S</v>
          </cell>
          <cell r="D194">
            <v>1</v>
          </cell>
          <cell r="E194" t="str">
            <v>Aufwendungen Sicherheitsgebühren</v>
          </cell>
          <cell r="F194" t="str">
            <v>Expenses - security charges</v>
          </cell>
          <cell r="H194">
            <v>58</v>
          </cell>
          <cell r="I194">
            <v>54</v>
          </cell>
          <cell r="J194">
            <v>4</v>
          </cell>
          <cell r="K194">
            <v>7.407407407407407E-2</v>
          </cell>
        </row>
        <row r="195">
          <cell r="A195">
            <v>3503017000</v>
          </cell>
          <cell r="B195" t="str">
            <v>New Position</v>
          </cell>
          <cell r="C195" t="str">
            <v>S</v>
          </cell>
          <cell r="D195">
            <v>1</v>
          </cell>
          <cell r="E195" t="str">
            <v>Aufwendungen Luftverkehrsteuer (dt. und österr.)</v>
          </cell>
          <cell r="H195">
            <v>76</v>
          </cell>
          <cell r="I195">
            <v>76</v>
          </cell>
          <cell r="J195">
            <v>0</v>
          </cell>
          <cell r="K195">
            <v>0</v>
          </cell>
        </row>
        <row r="196">
          <cell r="A196">
            <v>3503020000</v>
          </cell>
          <cell r="B196">
            <v>30523000</v>
          </cell>
          <cell r="C196" t="str">
            <v>S</v>
          </cell>
          <cell r="D196">
            <v>1</v>
          </cell>
          <cell r="E196" t="str">
            <v>Aufwendungen andere bezogene Leistungen</v>
          </cell>
          <cell r="F196" t="str">
            <v>Expenses - other services purchased</v>
          </cell>
          <cell r="G196" t="str">
            <v>x</v>
          </cell>
          <cell r="H196">
            <v>602</v>
          </cell>
          <cell r="I196">
            <v>631</v>
          </cell>
          <cell r="J196">
            <v>-29</v>
          </cell>
          <cell r="K196">
            <v>-4.5958795562599047E-2</v>
          </cell>
        </row>
        <row r="197">
          <cell r="A197">
            <v>3503021000</v>
          </cell>
          <cell r="B197">
            <v>30523100</v>
          </cell>
          <cell r="C197" t="str">
            <v>S</v>
          </cell>
          <cell r="D197">
            <v>1</v>
          </cell>
          <cell r="E197" t="str">
            <v>Aufwendungen Operating Lease Flgz. und Res.Triebw.</v>
          </cell>
          <cell r="F197" t="str">
            <v>Expenses - operating lease aircraft &amp; spare engines</v>
          </cell>
          <cell r="H197">
            <v>15</v>
          </cell>
          <cell r="I197">
            <v>26</v>
          </cell>
          <cell r="J197">
            <v>-11</v>
          </cell>
          <cell r="K197">
            <v>-0.42307692307692307</v>
          </cell>
        </row>
        <row r="198">
          <cell r="A198">
            <v>3503022000</v>
          </cell>
          <cell r="B198">
            <v>30523200</v>
          </cell>
          <cell r="C198" t="str">
            <v>S</v>
          </cell>
          <cell r="D198">
            <v>1</v>
          </cell>
          <cell r="E198" t="str">
            <v>Aufwendungen Charter Flgz. und Res.Triebw.</v>
          </cell>
          <cell r="F198" t="str">
            <v>Expenses - charter aircraft &amp; spare engines</v>
          </cell>
          <cell r="H198">
            <v>60</v>
          </cell>
          <cell r="I198">
            <v>88</v>
          </cell>
          <cell r="J198">
            <v>-28</v>
          </cell>
          <cell r="K198">
            <v>-0.31818181818181818</v>
          </cell>
        </row>
        <row r="199">
          <cell r="A199">
            <v>3503023000</v>
          </cell>
          <cell r="B199">
            <v>30523300</v>
          </cell>
          <cell r="C199" t="str">
            <v>S</v>
          </cell>
          <cell r="D199">
            <v>1</v>
          </cell>
          <cell r="E199" t="str">
            <v>Aufwendungen Borddienstleistungen</v>
          </cell>
          <cell r="F199" t="str">
            <v>Expenses - cabin services</v>
          </cell>
          <cell r="H199">
            <v>70</v>
          </cell>
          <cell r="I199">
            <v>73</v>
          </cell>
          <cell r="J199">
            <v>-3</v>
          </cell>
          <cell r="K199">
            <v>-4.1095890410958902E-2</v>
          </cell>
        </row>
        <row r="200">
          <cell r="A200">
            <v>3503024000</v>
          </cell>
          <cell r="B200">
            <v>30523400</v>
          </cell>
          <cell r="C200" t="str">
            <v>S</v>
          </cell>
          <cell r="D200">
            <v>1</v>
          </cell>
          <cell r="E200" t="str">
            <v>Aufwendungen Fremdleistungen Technik (Aircraft)</v>
          </cell>
          <cell r="F200" t="str">
            <v>Expenses - Aircraft / Engines maintenance svc. by third parties</v>
          </cell>
          <cell r="H200">
            <v>265</v>
          </cell>
          <cell r="I200">
            <v>260</v>
          </cell>
          <cell r="J200">
            <v>5</v>
          </cell>
          <cell r="K200">
            <v>1.9230769230769232E-2</v>
          </cell>
        </row>
        <row r="201">
          <cell r="A201">
            <v>3503025000</v>
          </cell>
          <cell r="B201">
            <v>30523450</v>
          </cell>
          <cell r="C201" t="str">
            <v>S</v>
          </cell>
          <cell r="D201">
            <v>1</v>
          </cell>
          <cell r="E201" t="str">
            <v>Aufwendungen D/IL-Checks - nur Flugzeuge</v>
          </cell>
          <cell r="F201" t="str">
            <v>Expenses - D/IL-checks only for aircraft</v>
          </cell>
          <cell r="H201">
            <v>5</v>
          </cell>
          <cell r="I201">
            <v>2</v>
          </cell>
          <cell r="J201">
            <v>3</v>
          </cell>
          <cell r="K201">
            <v>1.5</v>
          </cell>
        </row>
        <row r="202">
          <cell r="A202">
            <v>3503026000</v>
          </cell>
          <cell r="B202">
            <v>30523500</v>
          </cell>
          <cell r="C202" t="str">
            <v>S</v>
          </cell>
          <cell r="D202">
            <v>1</v>
          </cell>
          <cell r="E202" t="str">
            <v>Aufwendungen Fremdleistungen IT</v>
          </cell>
          <cell r="F202" t="str">
            <v>Expenses - IT svc. by third parties</v>
          </cell>
          <cell r="H202">
            <v>39</v>
          </cell>
          <cell r="I202">
            <v>29</v>
          </cell>
          <cell r="J202">
            <v>10</v>
          </cell>
          <cell r="K202">
            <v>0.34482758620689657</v>
          </cell>
        </row>
        <row r="203">
          <cell r="A203">
            <v>3503026100</v>
          </cell>
          <cell r="B203" t="str">
            <v>New Position</v>
          </cell>
          <cell r="C203" t="str">
            <v>S</v>
          </cell>
          <cell r="D203">
            <v>1</v>
          </cell>
          <cell r="E203" t="str">
            <v>Aufwendungen Fremdleistungen IT Betreibermodell</v>
          </cell>
          <cell r="H203">
            <v>1</v>
          </cell>
          <cell r="I203">
            <v>1</v>
          </cell>
          <cell r="J203">
            <v>0</v>
          </cell>
          <cell r="K203">
            <v>0</v>
          </cell>
        </row>
        <row r="204">
          <cell r="A204">
            <v>3503027000</v>
          </cell>
          <cell r="B204" t="str">
            <v>New Position</v>
          </cell>
          <cell r="C204" t="str">
            <v>S</v>
          </cell>
          <cell r="D204">
            <v>1</v>
          </cell>
          <cell r="E204" t="str">
            <v xml:space="preserve">Aufwendungen bez. Leistungen für Kundenbindungsprogramme </v>
          </cell>
          <cell r="H204">
            <v>11</v>
          </cell>
          <cell r="I204">
            <v>14</v>
          </cell>
          <cell r="J204">
            <v>-3</v>
          </cell>
          <cell r="K204">
            <v>-0.21428571428571427</v>
          </cell>
        </row>
        <row r="205">
          <cell r="A205">
            <v>3503028000</v>
          </cell>
          <cell r="B205">
            <v>30523900</v>
          </cell>
          <cell r="C205" t="str">
            <v>S</v>
          </cell>
          <cell r="D205">
            <v>1</v>
          </cell>
          <cell r="E205" t="str">
            <v>Aufwendungen übrige bezogenen Leistungen</v>
          </cell>
          <cell r="F205" t="str">
            <v>Expenses - other services purchased</v>
          </cell>
          <cell r="G205" t="str">
            <v>x</v>
          </cell>
          <cell r="H205">
            <v>136</v>
          </cell>
          <cell r="I205">
            <v>138</v>
          </cell>
          <cell r="J205">
            <v>-2</v>
          </cell>
          <cell r="K205">
            <v>-1.4492753623188406E-2</v>
          </cell>
        </row>
        <row r="206">
          <cell r="A206">
            <v>3600000000</v>
          </cell>
          <cell r="B206">
            <v>30600000</v>
          </cell>
          <cell r="C206" t="str">
            <v>S</v>
          </cell>
          <cell r="D206">
            <v>1</v>
          </cell>
          <cell r="E206" t="str">
            <v>Personalaufwand</v>
          </cell>
          <cell r="F206" t="str">
            <v>Staff costs</v>
          </cell>
          <cell r="H206">
            <v>1798</v>
          </cell>
          <cell r="I206">
            <v>1788</v>
          </cell>
          <cell r="J206">
            <v>10</v>
          </cell>
          <cell r="K206">
            <v>5.5928411633109623E-3</v>
          </cell>
        </row>
        <row r="207">
          <cell r="A207">
            <v>3601000000</v>
          </cell>
          <cell r="B207">
            <v>30610000</v>
          </cell>
          <cell r="C207" t="str">
            <v>S</v>
          </cell>
          <cell r="D207">
            <v>1</v>
          </cell>
          <cell r="E207" t="str">
            <v>Löhne und Gehälter</v>
          </cell>
          <cell r="F207" t="str">
            <v>Wages &amp; salaries</v>
          </cell>
          <cell r="G207" t="str">
            <v>x</v>
          </cell>
          <cell r="H207">
            <v>1435</v>
          </cell>
          <cell r="I207">
            <v>1425</v>
          </cell>
          <cell r="J207">
            <v>10</v>
          </cell>
          <cell r="K207">
            <v>7.0175438596491229E-3</v>
          </cell>
        </row>
        <row r="208">
          <cell r="A208">
            <v>3601011000</v>
          </cell>
          <cell r="B208">
            <v>30610100</v>
          </cell>
          <cell r="C208" t="str">
            <v>S</v>
          </cell>
          <cell r="D208">
            <v>1</v>
          </cell>
          <cell r="E208" t="str">
            <v>Löhne und Gehälter (Grundgehalt)</v>
          </cell>
          <cell r="F208" t="str">
            <v>Wages &amp; salaries - flight personnel</v>
          </cell>
          <cell r="G208" t="str">
            <v>x</v>
          </cell>
          <cell r="H208">
            <v>1217</v>
          </cell>
          <cell r="I208">
            <v>1198</v>
          </cell>
          <cell r="J208">
            <v>19</v>
          </cell>
          <cell r="K208">
            <v>1.5859766277128547E-2</v>
          </cell>
        </row>
        <row r="209">
          <cell r="A209">
            <v>3601012000</v>
          </cell>
          <cell r="B209">
            <v>30610200</v>
          </cell>
          <cell r="C209" t="str">
            <v>S</v>
          </cell>
          <cell r="D209">
            <v>1</v>
          </cell>
          <cell r="E209" t="str">
            <v>Löhne und Gehälter für Bodenpersonal</v>
          </cell>
          <cell r="F209" t="str">
            <v>Wages &amp; salaries - ground personnel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3601013000</v>
          </cell>
          <cell r="B210">
            <v>30611100</v>
          </cell>
          <cell r="C210" t="str">
            <v>S</v>
          </cell>
          <cell r="D210">
            <v>1</v>
          </cell>
          <cell r="E210" t="str">
            <v>Zuführungen Jubiläumsrückstellungen</v>
          </cell>
          <cell r="F210" t="str">
            <v>Allocations to provisions f. jubilees</v>
          </cell>
          <cell r="H210">
            <v>1</v>
          </cell>
          <cell r="I210">
            <v>1</v>
          </cell>
          <cell r="J210">
            <v>0</v>
          </cell>
          <cell r="K210">
            <v>0</v>
          </cell>
        </row>
        <row r="211">
          <cell r="A211">
            <v>3601014000</v>
          </cell>
          <cell r="B211" t="str">
            <v>New Position</v>
          </cell>
          <cell r="C211" t="str">
            <v>S</v>
          </cell>
          <cell r="D211">
            <v>1</v>
          </cell>
          <cell r="E211" t="str">
            <v>Zuführung ATZ</v>
          </cell>
          <cell r="H211">
            <v>11</v>
          </cell>
          <cell r="I211">
            <v>8</v>
          </cell>
          <cell r="J211">
            <v>3</v>
          </cell>
          <cell r="K211">
            <v>0.375</v>
          </cell>
        </row>
        <row r="212">
          <cell r="A212">
            <v>3601015000</v>
          </cell>
          <cell r="B212" t="str">
            <v>New Position</v>
          </cell>
          <cell r="C212" t="str">
            <v>S</v>
          </cell>
          <cell r="D212">
            <v>1</v>
          </cell>
          <cell r="E212" t="str">
            <v xml:space="preserve">Aufwendungen Ergebnisbeteiligung </v>
          </cell>
          <cell r="H212">
            <v>61</v>
          </cell>
          <cell r="I212">
            <v>45</v>
          </cell>
          <cell r="J212">
            <v>16</v>
          </cell>
          <cell r="K212">
            <v>0.35555555555555557</v>
          </cell>
        </row>
        <row r="213">
          <cell r="A213">
            <v>3601016000</v>
          </cell>
          <cell r="B213" t="str">
            <v>New Position</v>
          </cell>
          <cell r="C213" t="str">
            <v>S</v>
          </cell>
          <cell r="D213">
            <v>1</v>
          </cell>
          <cell r="E213" t="str">
            <v xml:space="preserve">Aufwendungen Zeitzuschläge und Zulagen aus Mehrarbeit  </v>
          </cell>
          <cell r="H213">
            <v>113</v>
          </cell>
          <cell r="I213">
            <v>114</v>
          </cell>
          <cell r="J213">
            <v>-1</v>
          </cell>
          <cell r="K213">
            <v>-8.771929824561403E-3</v>
          </cell>
        </row>
        <row r="214">
          <cell r="A214">
            <v>3601017000</v>
          </cell>
          <cell r="B214" t="str">
            <v>New Position</v>
          </cell>
          <cell r="C214" t="str">
            <v>S</v>
          </cell>
          <cell r="D214">
            <v>1</v>
          </cell>
          <cell r="E214" t="str">
            <v>Aufwendungen für Abfindungen</v>
          </cell>
          <cell r="H214">
            <v>29</v>
          </cell>
          <cell r="I214">
            <v>56</v>
          </cell>
          <cell r="J214">
            <v>-27</v>
          </cell>
          <cell r="K214">
            <v>-0.48214285714285715</v>
          </cell>
        </row>
        <row r="215">
          <cell r="A215">
            <v>3601018000</v>
          </cell>
          <cell r="B215" t="str">
            <v>New Position</v>
          </cell>
          <cell r="C215" t="str">
            <v>S</v>
          </cell>
          <cell r="D215">
            <v>1</v>
          </cell>
          <cell r="E215" t="str">
            <v>Aufwendungen LH-Performance</v>
          </cell>
          <cell r="H215">
            <v>3</v>
          </cell>
          <cell r="I215">
            <v>3</v>
          </cell>
          <cell r="J215">
            <v>0</v>
          </cell>
          <cell r="K215">
            <v>0</v>
          </cell>
        </row>
        <row r="216">
          <cell r="A216">
            <v>3602000000</v>
          </cell>
          <cell r="B216">
            <v>30620000</v>
          </cell>
          <cell r="C216" t="str">
            <v>S</v>
          </cell>
          <cell r="D216">
            <v>1</v>
          </cell>
          <cell r="E216" t="str">
            <v>Soziale Abgaben und Aufw.für Unterstützung</v>
          </cell>
          <cell r="F216" t="str">
            <v>Social security contrib. &amp; o.pension costs</v>
          </cell>
          <cell r="H216">
            <v>363</v>
          </cell>
          <cell r="I216">
            <v>363</v>
          </cell>
          <cell r="J216">
            <v>0</v>
          </cell>
          <cell r="K216">
            <v>0</v>
          </cell>
        </row>
        <row r="217">
          <cell r="A217">
            <v>3602100000</v>
          </cell>
          <cell r="B217">
            <v>30620100</v>
          </cell>
          <cell r="C217" t="str">
            <v>S</v>
          </cell>
          <cell r="D217">
            <v>1</v>
          </cell>
          <cell r="E217" t="str">
            <v>Soziale Abgaben</v>
          </cell>
          <cell r="F217" t="str">
            <v>Social security contributions</v>
          </cell>
          <cell r="H217">
            <v>195</v>
          </cell>
          <cell r="I217">
            <v>189</v>
          </cell>
          <cell r="J217">
            <v>6</v>
          </cell>
          <cell r="K217">
            <v>3.1746031746031744E-2</v>
          </cell>
        </row>
        <row r="218">
          <cell r="A218">
            <v>3602111000</v>
          </cell>
          <cell r="B218">
            <v>30620110</v>
          </cell>
          <cell r="C218" t="str">
            <v>S</v>
          </cell>
          <cell r="D218">
            <v>1</v>
          </cell>
          <cell r="E218" t="str">
            <v>Arbeitgebenanteil gesetzl.Rentenv.Organmitgl.</v>
          </cell>
          <cell r="F218" t="str">
            <v>Employers'share - leg. pension contr.-mgt. b.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3602112000</v>
          </cell>
          <cell r="B219">
            <v>30620120</v>
          </cell>
          <cell r="C219" t="str">
            <v>S</v>
          </cell>
          <cell r="D219">
            <v>1</v>
          </cell>
          <cell r="E219" t="str">
            <v>Arbeitgebenanteil gesetzl.Rentenvers. übrige</v>
          </cell>
          <cell r="F219" t="str">
            <v>Employers'share - leg. pension contr.-other</v>
          </cell>
          <cell r="H219">
            <v>79</v>
          </cell>
          <cell r="I219">
            <v>78</v>
          </cell>
          <cell r="J219">
            <v>1</v>
          </cell>
          <cell r="K219">
            <v>1.282051282051282E-2</v>
          </cell>
        </row>
        <row r="220">
          <cell r="A220">
            <v>3602113000</v>
          </cell>
          <cell r="B220">
            <v>30620190</v>
          </cell>
          <cell r="C220" t="str">
            <v>S</v>
          </cell>
          <cell r="D220">
            <v>1</v>
          </cell>
          <cell r="E220" t="str">
            <v>Soziale Abgaben übrige</v>
          </cell>
          <cell r="F220" t="str">
            <v>Other social security contributions</v>
          </cell>
          <cell r="G220" t="str">
            <v>x</v>
          </cell>
          <cell r="H220">
            <v>114</v>
          </cell>
          <cell r="I220">
            <v>110</v>
          </cell>
          <cell r="J220">
            <v>4</v>
          </cell>
          <cell r="K220">
            <v>3.6363636363636362E-2</v>
          </cell>
        </row>
        <row r="221">
          <cell r="A221">
            <v>3602114000</v>
          </cell>
          <cell r="B221" t="str">
            <v>New Position</v>
          </cell>
          <cell r="C221" t="str">
            <v>S</v>
          </cell>
          <cell r="D221">
            <v>1</v>
          </cell>
          <cell r="E221" t="str">
            <v>Soziale Abgaben ATZ</v>
          </cell>
          <cell r="H221">
            <v>2</v>
          </cell>
          <cell r="I221">
            <v>1</v>
          </cell>
          <cell r="J221">
            <v>1</v>
          </cell>
          <cell r="K221">
            <v>1</v>
          </cell>
        </row>
        <row r="222">
          <cell r="A222">
            <v>3602200000</v>
          </cell>
          <cell r="B222">
            <v>30620999</v>
          </cell>
          <cell r="C222" t="str">
            <v>S</v>
          </cell>
          <cell r="D222">
            <v>1</v>
          </cell>
          <cell r="E222" t="str">
            <v>Aufwendungen für Altersvers. u. Unterstützung</v>
          </cell>
          <cell r="F222" t="str">
            <v>Exp. f. retirement pens.pl. &amp; welfare paym.</v>
          </cell>
          <cell r="H222">
            <v>168</v>
          </cell>
          <cell r="I222">
            <v>173</v>
          </cell>
          <cell r="J222">
            <v>-5</v>
          </cell>
          <cell r="K222">
            <v>-2.8901734104046242E-2</v>
          </cell>
        </row>
        <row r="223">
          <cell r="A223">
            <v>3602211000</v>
          </cell>
          <cell r="B223">
            <v>30620200</v>
          </cell>
          <cell r="C223" t="str">
            <v>S</v>
          </cell>
          <cell r="D223">
            <v>1</v>
          </cell>
          <cell r="E223" t="str">
            <v>Aufwendungen für Altersversorgung</v>
          </cell>
          <cell r="F223" t="str">
            <v>Expenses for retirement pension plan</v>
          </cell>
          <cell r="H223">
            <v>23</v>
          </cell>
          <cell r="I223">
            <v>22</v>
          </cell>
          <cell r="J223">
            <v>1</v>
          </cell>
          <cell r="K223">
            <v>4.5454545454545456E-2</v>
          </cell>
        </row>
        <row r="224">
          <cell r="A224">
            <v>3602212000</v>
          </cell>
          <cell r="B224">
            <v>30620300</v>
          </cell>
          <cell r="C224" t="str">
            <v>S</v>
          </cell>
          <cell r="D224">
            <v>1</v>
          </cell>
          <cell r="E224" t="str">
            <v>Aufwendungen für Unterstützung</v>
          </cell>
          <cell r="F224" t="str">
            <v>Expenses for welfare payment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3602213000</v>
          </cell>
          <cell r="B225" t="str">
            <v>New Position</v>
          </cell>
          <cell r="C225" t="str">
            <v>S</v>
          </cell>
          <cell r="D225">
            <v>1</v>
          </cell>
          <cell r="E225" t="str">
            <v>Zuführungen Pensionsrückstellungen</v>
          </cell>
          <cell r="F225" t="str">
            <v>Allocations to provisions for pensions</v>
          </cell>
          <cell r="G225" t="str">
            <v>x</v>
          </cell>
          <cell r="H225">
            <v>145</v>
          </cell>
          <cell r="I225">
            <v>151</v>
          </cell>
          <cell r="J225">
            <v>-6</v>
          </cell>
          <cell r="K225">
            <v>-3.9735099337748346E-2</v>
          </cell>
        </row>
        <row r="226">
          <cell r="A226">
            <v>3602213100</v>
          </cell>
          <cell r="B226">
            <v>30620400</v>
          </cell>
          <cell r="C226" t="str">
            <v>S</v>
          </cell>
          <cell r="D226">
            <v>1</v>
          </cell>
          <cell r="E226" t="str">
            <v>Dienstzeitaufwand</v>
          </cell>
          <cell r="F226" t="str">
            <v>Pension costs</v>
          </cell>
          <cell r="G226" t="str">
            <v>x</v>
          </cell>
          <cell r="H226">
            <v>145</v>
          </cell>
          <cell r="I226">
            <v>151</v>
          </cell>
          <cell r="J226">
            <v>-6</v>
          </cell>
          <cell r="K226">
            <v>-3.9735099337748346E-2</v>
          </cell>
        </row>
        <row r="227">
          <cell r="A227">
            <v>3602213200</v>
          </cell>
          <cell r="B227" t="str">
            <v>New Position</v>
          </cell>
          <cell r="C227" t="str">
            <v>S</v>
          </cell>
          <cell r="D227">
            <v>1</v>
          </cell>
          <cell r="E227" t="str">
            <v>Nachzuverrechnender Dienstzeitaufwand (past service)</v>
          </cell>
          <cell r="F227" t="str">
            <v>Past service costs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>
            <v>3700000000</v>
          </cell>
          <cell r="B228">
            <v>30700000</v>
          </cell>
          <cell r="C228" t="str">
            <v>S</v>
          </cell>
          <cell r="D228">
            <v>1</v>
          </cell>
          <cell r="E228" t="str">
            <v>Abschreibungen</v>
          </cell>
          <cell r="F228" t="str">
            <v>Amortization / Depreciation</v>
          </cell>
          <cell r="H228">
            <v>340</v>
          </cell>
          <cell r="I228">
            <v>490</v>
          </cell>
          <cell r="J228">
            <v>-150</v>
          </cell>
          <cell r="K228">
            <v>-0.30612244897959184</v>
          </cell>
        </row>
        <row r="229">
          <cell r="A229">
            <v>3701000000</v>
          </cell>
          <cell r="B229">
            <v>30710000</v>
          </cell>
          <cell r="C229" t="str">
            <v>S</v>
          </cell>
          <cell r="D229">
            <v>1</v>
          </cell>
          <cell r="E229" t="str">
            <v>Planm.Abschreibungen auf Anlagevermögen</v>
          </cell>
          <cell r="F229" t="str">
            <v>Amortization/Depreciation of fixed assets</v>
          </cell>
          <cell r="G229" t="str">
            <v>x</v>
          </cell>
          <cell r="H229">
            <v>337</v>
          </cell>
          <cell r="I229">
            <v>415</v>
          </cell>
          <cell r="J229">
            <v>-78</v>
          </cell>
          <cell r="K229">
            <v>-0.18795180722891566</v>
          </cell>
        </row>
        <row r="230">
          <cell r="A230">
            <v>3701011000</v>
          </cell>
          <cell r="B230">
            <v>30710200</v>
          </cell>
          <cell r="C230" t="str">
            <v>S</v>
          </cell>
          <cell r="D230">
            <v>1</v>
          </cell>
          <cell r="E230" t="str">
            <v>Planm.Abschr.auf imm. Anlagevermögen</v>
          </cell>
          <cell r="F230" t="str">
            <v>Amortization of intangible assets</v>
          </cell>
          <cell r="H230">
            <v>20</v>
          </cell>
          <cell r="I230">
            <v>21</v>
          </cell>
          <cell r="J230">
            <v>-1</v>
          </cell>
          <cell r="K230">
            <v>-4.7619047619047616E-2</v>
          </cell>
        </row>
        <row r="231">
          <cell r="A231">
            <v>3701012000</v>
          </cell>
          <cell r="B231">
            <v>30710300</v>
          </cell>
          <cell r="C231" t="str">
            <v>S</v>
          </cell>
          <cell r="D231">
            <v>1</v>
          </cell>
          <cell r="E231" t="str">
            <v>Planm.Abschr.auf Flugzeuge</v>
          </cell>
          <cell r="F231" t="str">
            <v>Depreciation of aircraft</v>
          </cell>
          <cell r="G231" t="str">
            <v>x</v>
          </cell>
          <cell r="H231">
            <v>261</v>
          </cell>
          <cell r="I231">
            <v>336</v>
          </cell>
          <cell r="J231">
            <v>-75</v>
          </cell>
          <cell r="K231">
            <v>-0.22321428571428573</v>
          </cell>
        </row>
        <row r="232">
          <cell r="A232">
            <v>3701013000</v>
          </cell>
          <cell r="B232">
            <v>30710400</v>
          </cell>
          <cell r="C232" t="str">
            <v>S</v>
          </cell>
          <cell r="D232">
            <v>1</v>
          </cell>
          <cell r="E232" t="str">
            <v>Planm.Abschr.auf anderes Sachanlagevermögen</v>
          </cell>
          <cell r="F232" t="str">
            <v>Depreciation of other tangible assets</v>
          </cell>
          <cell r="H232">
            <v>56</v>
          </cell>
          <cell r="I232">
            <v>58</v>
          </cell>
          <cell r="J232">
            <v>-2</v>
          </cell>
          <cell r="K232">
            <v>-3.4482758620689655E-2</v>
          </cell>
        </row>
        <row r="233">
          <cell r="A233">
            <v>3702000000</v>
          </cell>
          <cell r="B233" t="str">
            <v>New Position</v>
          </cell>
          <cell r="C233" t="str">
            <v>S</v>
          </cell>
          <cell r="D233">
            <v>1</v>
          </cell>
          <cell r="E233" t="str">
            <v>Außerplanm. Abschreibungen</v>
          </cell>
          <cell r="F233" t="str">
            <v>Unscheduled depreciation</v>
          </cell>
          <cell r="H233">
            <v>3</v>
          </cell>
          <cell r="I233">
            <v>75</v>
          </cell>
          <cell r="J233">
            <v>-72</v>
          </cell>
          <cell r="K233">
            <v>-0.96</v>
          </cell>
        </row>
        <row r="234">
          <cell r="A234">
            <v>3702011000</v>
          </cell>
          <cell r="B234" t="str">
            <v>New Position</v>
          </cell>
          <cell r="C234" t="str">
            <v>S</v>
          </cell>
          <cell r="D234">
            <v>1</v>
          </cell>
          <cell r="E234" t="str">
            <v>Außerplanm. Abschr.auf Goodwill</v>
          </cell>
          <cell r="F234" t="str">
            <v>Unscheduled depreciation goodwill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3702012000</v>
          </cell>
          <cell r="B235" t="str">
            <v>New Position</v>
          </cell>
          <cell r="C235" t="str">
            <v>S</v>
          </cell>
          <cell r="D235">
            <v>1</v>
          </cell>
          <cell r="E235" t="str">
            <v>Außerplanm. Abschr.auf Marken, Kundenstamm u.ä.</v>
          </cell>
          <cell r="F235" t="str">
            <v>Unscheduled depreciation brands, customer base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3702013000</v>
          </cell>
          <cell r="B236" t="str">
            <v>New Position</v>
          </cell>
          <cell r="C236" t="str">
            <v>S</v>
          </cell>
          <cell r="D236">
            <v>1</v>
          </cell>
          <cell r="E236" t="str">
            <v>Außerplanm. Abschr.auf übriges imm. Anlagevermögen</v>
          </cell>
          <cell r="F236" t="str">
            <v>Unscheduled depreciation other intangible assets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3702014000</v>
          </cell>
          <cell r="B237" t="str">
            <v>New Position</v>
          </cell>
          <cell r="C237" t="str">
            <v>S</v>
          </cell>
          <cell r="D237">
            <v>1</v>
          </cell>
          <cell r="E237" t="str">
            <v>Außerplanm. Abschr.auf Flgz. und Res.Triebw.</v>
          </cell>
          <cell r="F237" t="str">
            <v>Unscheduled depreciation aircraft &amp; spare engines</v>
          </cell>
          <cell r="H237">
            <v>3</v>
          </cell>
          <cell r="I237">
            <v>75</v>
          </cell>
          <cell r="J237">
            <v>-72</v>
          </cell>
          <cell r="K237">
            <v>-0.96</v>
          </cell>
        </row>
        <row r="238">
          <cell r="A238">
            <v>3702015000</v>
          </cell>
          <cell r="B238">
            <v>30711000</v>
          </cell>
          <cell r="C238" t="str">
            <v>S</v>
          </cell>
          <cell r="D238">
            <v>1</v>
          </cell>
          <cell r="E238" t="str">
            <v>Außerplanm. Abschr.auf and. Sachanlagevermögen</v>
          </cell>
          <cell r="F238" t="str">
            <v>Unscheduled depreciation other tangible assets</v>
          </cell>
          <cell r="G238" t="str">
            <v>x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3702016000</v>
          </cell>
          <cell r="B239">
            <v>30740000</v>
          </cell>
          <cell r="C239" t="str">
            <v>S</v>
          </cell>
          <cell r="D239">
            <v>1</v>
          </cell>
          <cell r="E239" t="str">
            <v>Außerplanm. Abschr.auf langfr. VG z.Verkauf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>
            <v>3800000000</v>
          </cell>
          <cell r="B240">
            <v>30900000</v>
          </cell>
          <cell r="C240" t="str">
            <v>S</v>
          </cell>
          <cell r="D240">
            <v>1</v>
          </cell>
          <cell r="E240" t="str">
            <v>Sonstige betriebliche Aufwendungen</v>
          </cell>
          <cell r="F240" t="str">
            <v>Other operating expenses</v>
          </cell>
          <cell r="G240" t="str">
            <v>x</v>
          </cell>
          <cell r="H240">
            <v>1134</v>
          </cell>
          <cell r="I240">
            <v>1290</v>
          </cell>
          <cell r="J240">
            <v>-156</v>
          </cell>
          <cell r="K240">
            <v>-0.12093023255813953</v>
          </cell>
        </row>
        <row r="241">
          <cell r="A241">
            <v>3802000000</v>
          </cell>
          <cell r="B241" t="str">
            <v>New Position</v>
          </cell>
          <cell r="C241" t="str">
            <v>S</v>
          </cell>
          <cell r="D241">
            <v>1</v>
          </cell>
          <cell r="E241" t="str">
            <v>So.Aufw. Reise und Personal</v>
          </cell>
          <cell r="F241" t="str">
            <v>Other exp.-travel &amp; personnel</v>
          </cell>
          <cell r="H241">
            <v>228</v>
          </cell>
          <cell r="I241">
            <v>211</v>
          </cell>
          <cell r="J241">
            <v>17</v>
          </cell>
          <cell r="K241">
            <v>8.0568720379146919E-2</v>
          </cell>
        </row>
        <row r="242">
          <cell r="A242">
            <v>3802011000</v>
          </cell>
          <cell r="B242">
            <v>30830100</v>
          </cell>
          <cell r="C242" t="str">
            <v>S</v>
          </cell>
          <cell r="D242">
            <v>1</v>
          </cell>
          <cell r="E242" t="str">
            <v>So.Aufw. Fremdpersonal</v>
          </cell>
          <cell r="F242" t="str">
            <v>Other exp.-travel &amp; personnel</v>
          </cell>
          <cell r="G242" t="str">
            <v>x</v>
          </cell>
          <cell r="H242">
            <v>101</v>
          </cell>
          <cell r="I242">
            <v>89</v>
          </cell>
          <cell r="J242">
            <v>12</v>
          </cell>
          <cell r="K242">
            <v>0.1348314606741573</v>
          </cell>
        </row>
        <row r="243">
          <cell r="A243">
            <v>3802015000</v>
          </cell>
          <cell r="B243" t="str">
            <v>New Position</v>
          </cell>
          <cell r="C243" t="str">
            <v>S</v>
          </cell>
          <cell r="D243">
            <v>1</v>
          </cell>
          <cell r="E243" t="str">
            <v>Reisekosten Bordpersonal</v>
          </cell>
          <cell r="H243">
            <v>80</v>
          </cell>
          <cell r="I243">
            <v>76</v>
          </cell>
          <cell r="J243">
            <v>4</v>
          </cell>
          <cell r="K243">
            <v>5.2631578947368418E-2</v>
          </cell>
        </row>
        <row r="244">
          <cell r="A244">
            <v>3802016000</v>
          </cell>
          <cell r="B244" t="str">
            <v>New Position</v>
          </cell>
          <cell r="C244" t="str">
            <v>S</v>
          </cell>
          <cell r="D244">
            <v>1</v>
          </cell>
          <cell r="E244" t="str">
            <v>Reisekosten Bodenpersonal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3802017000</v>
          </cell>
          <cell r="B245" t="str">
            <v>New Position</v>
          </cell>
          <cell r="C245" t="str">
            <v>S</v>
          </cell>
          <cell r="D245">
            <v>1</v>
          </cell>
          <cell r="E245" t="str">
            <v>Schulungskosten Bordpersonal</v>
          </cell>
          <cell r="H245">
            <v>9</v>
          </cell>
          <cell r="I245">
            <v>7</v>
          </cell>
          <cell r="J245">
            <v>2</v>
          </cell>
          <cell r="K245">
            <v>0.2857142857142857</v>
          </cell>
        </row>
        <row r="246">
          <cell r="A246">
            <v>3802018000</v>
          </cell>
          <cell r="B246" t="str">
            <v>New Position</v>
          </cell>
          <cell r="C246" t="str">
            <v>S</v>
          </cell>
          <cell r="D246">
            <v>1</v>
          </cell>
          <cell r="E246" t="str">
            <v>Schulungskosten Bodenpersonal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>
            <v>3802019000</v>
          </cell>
          <cell r="B247" t="str">
            <v>New Position</v>
          </cell>
          <cell r="C247" t="str">
            <v>S</v>
          </cell>
          <cell r="D247">
            <v>1</v>
          </cell>
          <cell r="E247" t="str">
            <v>So.Aufw. Reise und Personal übrige</v>
          </cell>
          <cell r="F247" t="str">
            <v>Other exp.-travel &amp; personnel residue</v>
          </cell>
          <cell r="H247">
            <v>38</v>
          </cell>
          <cell r="I247">
            <v>39</v>
          </cell>
          <cell r="J247">
            <v>-1</v>
          </cell>
          <cell r="K247">
            <v>-2.564102564102564E-2</v>
          </cell>
        </row>
        <row r="248">
          <cell r="A248">
            <v>3803000000</v>
          </cell>
          <cell r="B248" t="str">
            <v>New Position</v>
          </cell>
          <cell r="C248" t="str">
            <v>S</v>
          </cell>
          <cell r="D248">
            <v>1</v>
          </cell>
          <cell r="E248" t="str">
            <v>So.Aufw. Kursverluste</v>
          </cell>
          <cell r="F248" t="str">
            <v>Other exp.-exch.rate loss</v>
          </cell>
          <cell r="H248">
            <v>178</v>
          </cell>
          <cell r="I248">
            <v>296</v>
          </cell>
          <cell r="J248">
            <v>-118</v>
          </cell>
          <cell r="K248">
            <v>-0.39864864864864863</v>
          </cell>
        </row>
        <row r="249">
          <cell r="A249">
            <v>3803011000</v>
          </cell>
          <cell r="B249" t="str">
            <v>New Position</v>
          </cell>
          <cell r="C249" t="str">
            <v>S</v>
          </cell>
          <cell r="D249">
            <v>1</v>
          </cell>
          <cell r="E249" t="str">
            <v>So.Aufw. Kursverluste Stichtagsbewertung Finanzschulden</v>
          </cell>
          <cell r="F249" t="str">
            <v>Other exp.-exch.rate loss from val. clos.date-financ.liab.</v>
          </cell>
          <cell r="H249">
            <v>1</v>
          </cell>
          <cell r="I249">
            <v>57</v>
          </cell>
          <cell r="J249">
            <v>-56</v>
          </cell>
          <cell r="K249">
            <v>-0.98245614035087714</v>
          </cell>
        </row>
        <row r="250">
          <cell r="A250">
            <v>3803012000</v>
          </cell>
          <cell r="B250" t="str">
            <v>New Position</v>
          </cell>
          <cell r="C250" t="str">
            <v>S</v>
          </cell>
          <cell r="D250">
            <v>1</v>
          </cell>
          <cell r="E250" t="str">
            <v>So.Aufw. Kursverluste realisiert Stichtagsbewertung</v>
          </cell>
          <cell r="F250" t="str">
            <v>Oth. exp.-realized exch.rate gains from val. clos.date-financ.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3803019000</v>
          </cell>
          <cell r="B251">
            <v>30830200</v>
          </cell>
          <cell r="C251" t="str">
            <v>S</v>
          </cell>
          <cell r="D251">
            <v>1</v>
          </cell>
          <cell r="E251" t="str">
            <v>So.Aufw. Kursverluste übrige</v>
          </cell>
          <cell r="F251" t="str">
            <v>Other exp.-exch.rate loss miscellaneous residue</v>
          </cell>
          <cell r="G251" t="str">
            <v>x</v>
          </cell>
          <cell r="H251">
            <v>174</v>
          </cell>
          <cell r="I251">
            <v>245</v>
          </cell>
          <cell r="J251">
            <v>-71</v>
          </cell>
          <cell r="K251">
            <v>-0.28979591836734692</v>
          </cell>
        </row>
        <row r="252">
          <cell r="A252">
            <v>3803019950</v>
          </cell>
          <cell r="B252" t="str">
            <v>New Position</v>
          </cell>
          <cell r="C252" t="str">
            <v>S</v>
          </cell>
          <cell r="D252">
            <v>1</v>
          </cell>
          <cell r="E252" t="str">
            <v>Aufwand WB aus Forderungen langfr. Ford./Verb.</v>
          </cell>
          <cell r="F252" t="str">
            <v>Currency effects/Expense for elim. of depr.f. longterm rec./Impairment cons. subsidiaries</v>
          </cell>
          <cell r="H252">
            <v>3</v>
          </cell>
          <cell r="I252">
            <v>-6</v>
          </cell>
          <cell r="J252">
            <v>9</v>
          </cell>
          <cell r="K252">
            <v>0</v>
          </cell>
        </row>
        <row r="253">
          <cell r="A253">
            <v>3803019999</v>
          </cell>
          <cell r="B253">
            <v>30820000</v>
          </cell>
          <cell r="C253" t="str">
            <v>S</v>
          </cell>
          <cell r="D253">
            <v>1</v>
          </cell>
          <cell r="E253" t="str">
            <v>So.Aufw. aus der Währungsumrechnung</v>
          </cell>
          <cell r="F253" t="str">
            <v>Other exp. - currency translation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3804011000</v>
          </cell>
          <cell r="B254">
            <v>30830300</v>
          </cell>
          <cell r="C254" t="str">
            <v>S</v>
          </cell>
          <cell r="D254">
            <v>1</v>
          </cell>
          <cell r="E254" t="str">
            <v>So.Aufw. Leasingraten für Flugzeuge</v>
          </cell>
          <cell r="F254" t="str">
            <v>Other exp.-instalments f. aircraft-fin.lease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3805011000</v>
          </cell>
          <cell r="B255">
            <v>30830400</v>
          </cell>
          <cell r="C255" t="str">
            <v>S</v>
          </cell>
          <cell r="D255">
            <v>1</v>
          </cell>
          <cell r="E255" t="str">
            <v>So.Aufw. Agenturprovisionen</v>
          </cell>
          <cell r="F255" t="str">
            <v>Other exp.-sales commissions to agencies</v>
          </cell>
          <cell r="H255">
            <v>76</v>
          </cell>
          <cell r="I255">
            <v>88</v>
          </cell>
          <cell r="J255">
            <v>-12</v>
          </cell>
          <cell r="K255">
            <v>-0.13636363636363635</v>
          </cell>
        </row>
        <row r="256">
          <cell r="A256">
            <v>3806011000</v>
          </cell>
          <cell r="B256">
            <v>30830500</v>
          </cell>
          <cell r="C256" t="str">
            <v>S</v>
          </cell>
          <cell r="D256">
            <v>1</v>
          </cell>
          <cell r="E256" t="str">
            <v>So.Aufw. Werbung / Verkaufsförderung</v>
          </cell>
          <cell r="F256" t="str">
            <v>Other exp.-marketing</v>
          </cell>
          <cell r="H256">
            <v>71</v>
          </cell>
          <cell r="I256">
            <v>68</v>
          </cell>
          <cell r="J256">
            <v>3</v>
          </cell>
          <cell r="K256">
            <v>4.4117647058823532E-2</v>
          </cell>
        </row>
        <row r="257">
          <cell r="A257">
            <v>3807011000</v>
          </cell>
          <cell r="B257">
            <v>30830600</v>
          </cell>
          <cell r="C257" t="str">
            <v>S</v>
          </cell>
          <cell r="D257">
            <v>1</v>
          </cell>
          <cell r="E257" t="str">
            <v>So.Aufw. Nachrichtenübermittlung</v>
          </cell>
          <cell r="F257" t="str">
            <v>Other exp.-communications</v>
          </cell>
          <cell r="H257">
            <v>11</v>
          </cell>
          <cell r="I257">
            <v>12</v>
          </cell>
          <cell r="J257">
            <v>-1</v>
          </cell>
          <cell r="K257">
            <v>-8.3333333333333329E-2</v>
          </cell>
        </row>
        <row r="258">
          <cell r="A258">
            <v>3808011000</v>
          </cell>
          <cell r="B258">
            <v>30830700</v>
          </cell>
          <cell r="C258" t="str">
            <v>S</v>
          </cell>
          <cell r="D258">
            <v>1</v>
          </cell>
          <cell r="E258" t="str">
            <v>So.Aufw. Prüfung/Beratung/Recht</v>
          </cell>
          <cell r="F258" t="str">
            <v>Other exp.-audit, consulting &amp; legal fees</v>
          </cell>
          <cell r="H258">
            <v>27</v>
          </cell>
          <cell r="I258">
            <v>28</v>
          </cell>
          <cell r="J258">
            <v>-1</v>
          </cell>
          <cell r="K258">
            <v>-3.5714285714285712E-2</v>
          </cell>
        </row>
        <row r="259">
          <cell r="A259">
            <v>3808012000</v>
          </cell>
          <cell r="B259" t="str">
            <v>New Position</v>
          </cell>
          <cell r="C259" t="str">
            <v>S</v>
          </cell>
          <cell r="D259">
            <v>1</v>
          </cell>
          <cell r="E259" t="str">
            <v>So.Aufw. Beratung/Gebühren fur M&amp;A Projekte</v>
          </cell>
          <cell r="H259">
            <v>2</v>
          </cell>
          <cell r="I259">
            <v>1</v>
          </cell>
          <cell r="J259">
            <v>1</v>
          </cell>
          <cell r="K259">
            <v>1</v>
          </cell>
        </row>
        <row r="260">
          <cell r="A260">
            <v>3809011000</v>
          </cell>
          <cell r="B260">
            <v>30830800</v>
          </cell>
          <cell r="C260" t="str">
            <v>S</v>
          </cell>
          <cell r="D260">
            <v>1</v>
          </cell>
          <cell r="E260" t="str">
            <v>So.Aufw. weiterberechnete Lie/Lei</v>
          </cell>
          <cell r="F260" t="str">
            <v>Other exp.-redebited trade payables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>
            <v>3809012000</v>
          </cell>
          <cell r="B261">
            <v>30830850</v>
          </cell>
          <cell r="C261" t="str">
            <v>S</v>
          </cell>
          <cell r="D261">
            <v>1</v>
          </cell>
          <cell r="E261" t="str">
            <v>So.Aufw. IT Betreibermodelle</v>
          </cell>
          <cell r="F261" t="str">
            <v xml:space="preserve">Other exp.-redebited tr.pay. CAMPUS </v>
          </cell>
          <cell r="H261">
            <v>18</v>
          </cell>
          <cell r="I261">
            <v>17</v>
          </cell>
          <cell r="J261">
            <v>1</v>
          </cell>
          <cell r="K261">
            <v>5.8823529411764705E-2</v>
          </cell>
        </row>
        <row r="262">
          <cell r="A262">
            <v>3810011000</v>
          </cell>
          <cell r="B262">
            <v>30830900</v>
          </cell>
          <cell r="C262" t="str">
            <v>S</v>
          </cell>
          <cell r="D262">
            <v>1</v>
          </cell>
          <cell r="E262" t="str">
            <v>So.Aufw. EDV-Vertriebssysteme</v>
          </cell>
          <cell r="F262" t="str">
            <v>Other exp.-computerized distribution systems</v>
          </cell>
          <cell r="H262">
            <v>87</v>
          </cell>
          <cell r="I262">
            <v>98</v>
          </cell>
          <cell r="J262">
            <v>-11</v>
          </cell>
          <cell r="K262">
            <v>-0.11224489795918367</v>
          </cell>
        </row>
        <row r="263">
          <cell r="A263">
            <v>3811011000</v>
          </cell>
          <cell r="B263">
            <v>30831000</v>
          </cell>
          <cell r="C263" t="str">
            <v>S</v>
          </cell>
          <cell r="D263">
            <v>1</v>
          </cell>
          <cell r="E263" t="str">
            <v>So.Aufw. Serviceleistungen Konzern</v>
          </cell>
          <cell r="F263" t="str">
            <v>Other exp.-services of the group</v>
          </cell>
          <cell r="H263">
            <v>30</v>
          </cell>
          <cell r="I263">
            <v>34</v>
          </cell>
          <cell r="J263">
            <v>-4</v>
          </cell>
          <cell r="K263">
            <v>-0.11764705882352941</v>
          </cell>
        </row>
        <row r="264">
          <cell r="A264">
            <v>3812000000</v>
          </cell>
          <cell r="B264">
            <v>30835000</v>
          </cell>
          <cell r="C264" t="str">
            <v>S</v>
          </cell>
          <cell r="D264">
            <v>1</v>
          </cell>
          <cell r="E264" t="str">
            <v>So.Aufw. Mieten und Erhaltungen</v>
          </cell>
          <cell r="F264" t="str">
            <v>Other exp.-rents and maintenance</v>
          </cell>
          <cell r="H264">
            <v>181</v>
          </cell>
          <cell r="I264">
            <v>174</v>
          </cell>
          <cell r="J264">
            <v>7</v>
          </cell>
          <cell r="K264">
            <v>4.0229885057471264E-2</v>
          </cell>
        </row>
        <row r="265">
          <cell r="A265">
            <v>3812011000</v>
          </cell>
          <cell r="B265">
            <v>30835100</v>
          </cell>
          <cell r="C265" t="str">
            <v>S</v>
          </cell>
          <cell r="D265">
            <v>1</v>
          </cell>
          <cell r="E265" t="str">
            <v>So.Aufw. Miete/Leasingraten Bauten u. Grundstücke</v>
          </cell>
          <cell r="F265" t="str">
            <v>Other exp.-rent/lease instal.build.&amp;real est.</v>
          </cell>
          <cell r="G265" t="str">
            <v>x</v>
          </cell>
          <cell r="H265">
            <v>93</v>
          </cell>
          <cell r="I265">
            <v>83</v>
          </cell>
          <cell r="J265">
            <v>10</v>
          </cell>
          <cell r="K265">
            <v>0.12048192771084337</v>
          </cell>
        </row>
        <row r="266">
          <cell r="A266">
            <v>3812012000</v>
          </cell>
          <cell r="B266">
            <v>30835200</v>
          </cell>
          <cell r="C266" t="str">
            <v>S</v>
          </cell>
          <cell r="D266">
            <v>1</v>
          </cell>
          <cell r="E266" t="str">
            <v>So.Aufw. Erhaltung a. Bauten u. Grundstücke</v>
          </cell>
          <cell r="F266" t="str">
            <v>Other exp.-maintenance buildings &amp; real est.</v>
          </cell>
          <cell r="H266">
            <v>24</v>
          </cell>
          <cell r="I266">
            <v>26</v>
          </cell>
          <cell r="J266">
            <v>-2</v>
          </cell>
          <cell r="K266">
            <v>-7.6923076923076927E-2</v>
          </cell>
        </row>
        <row r="267">
          <cell r="A267">
            <v>3812013000</v>
          </cell>
          <cell r="B267">
            <v>30835300</v>
          </cell>
          <cell r="C267" t="str">
            <v>S</v>
          </cell>
          <cell r="D267">
            <v>1</v>
          </cell>
          <cell r="E267" t="str">
            <v>So.Aufw. Miete/Erhaltung IT</v>
          </cell>
          <cell r="F267" t="str">
            <v>Other exp.-rents &amp; maintenance-EDP</v>
          </cell>
          <cell r="H267">
            <v>39</v>
          </cell>
          <cell r="I267">
            <v>39</v>
          </cell>
          <cell r="J267">
            <v>0</v>
          </cell>
          <cell r="K267">
            <v>0</v>
          </cell>
        </row>
        <row r="268">
          <cell r="A268">
            <v>3812014000</v>
          </cell>
          <cell r="B268">
            <v>30835400</v>
          </cell>
          <cell r="C268" t="str">
            <v>S</v>
          </cell>
          <cell r="D268">
            <v>1</v>
          </cell>
          <cell r="E268" t="str">
            <v>So.Aufw. Miete/Erhaltung sonstiges</v>
          </cell>
          <cell r="F268" t="str">
            <v>Other exp.-rents &amp; maintenance-miscellaneous</v>
          </cell>
          <cell r="H268">
            <v>25</v>
          </cell>
          <cell r="I268">
            <v>26</v>
          </cell>
          <cell r="J268">
            <v>-1</v>
          </cell>
          <cell r="K268">
            <v>-3.8461538461538464E-2</v>
          </cell>
        </row>
        <row r="269">
          <cell r="A269">
            <v>3813011000</v>
          </cell>
          <cell r="B269">
            <v>30835600</v>
          </cell>
          <cell r="C269" t="str">
            <v>S</v>
          </cell>
          <cell r="D269">
            <v>1</v>
          </cell>
          <cell r="E269" t="str">
            <v>So.Aufw. Restrukturierungskosten</v>
          </cell>
          <cell r="F269" t="str">
            <v>Other exp.-cost of restructuring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3814011000</v>
          </cell>
          <cell r="B270">
            <v>30835700</v>
          </cell>
          <cell r="C270" t="str">
            <v>S</v>
          </cell>
          <cell r="D270">
            <v>1</v>
          </cell>
          <cell r="E270" t="str">
            <v>So.Aufw. Forschungskosten</v>
          </cell>
          <cell r="F270" t="str">
            <v>Other exp.-research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3815011000</v>
          </cell>
          <cell r="B271">
            <v>30835800</v>
          </cell>
          <cell r="C271" t="str">
            <v>S</v>
          </cell>
          <cell r="D271">
            <v>1</v>
          </cell>
          <cell r="E271" t="str">
            <v>So.Aufw. Entwicklungskosten</v>
          </cell>
          <cell r="F271" t="str">
            <v>Other exp.-development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3816000000</v>
          </cell>
          <cell r="B272">
            <v>30836000</v>
          </cell>
          <cell r="C272" t="str">
            <v>S</v>
          </cell>
          <cell r="D272">
            <v>1</v>
          </cell>
          <cell r="E272" t="str">
            <v>So.Aufw. Verluste aus Abgang AV inkl. VG z.Verkauf</v>
          </cell>
          <cell r="F272" t="str">
            <v>Other exp.loss fr.disposal-fixed assets</v>
          </cell>
          <cell r="H272">
            <v>3</v>
          </cell>
          <cell r="I272">
            <v>5</v>
          </cell>
          <cell r="J272">
            <v>-2</v>
          </cell>
          <cell r="K272">
            <v>-0.4</v>
          </cell>
        </row>
        <row r="273">
          <cell r="A273">
            <v>3816011000</v>
          </cell>
          <cell r="B273">
            <v>30836100</v>
          </cell>
          <cell r="C273" t="str">
            <v>S</v>
          </cell>
          <cell r="D273">
            <v>1</v>
          </cell>
          <cell r="E273" t="str">
            <v>So.Aufw. Verluste aus Abgang imm. VG. inkl. VG z.Verkauf</v>
          </cell>
          <cell r="F273" t="str">
            <v>Other exp.-loss fr.disposal-intangible assets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3816012000</v>
          </cell>
          <cell r="B274">
            <v>30836200</v>
          </cell>
          <cell r="C274" t="str">
            <v>S</v>
          </cell>
          <cell r="D274">
            <v>1</v>
          </cell>
          <cell r="E274" t="str">
            <v>So.Aufw. Verluste aus Abgang Flugz. und Res.Triebw. inkl. VG z.Verkauf</v>
          </cell>
          <cell r="F274" t="str">
            <v>Other exp.-loss fr.disposal-aircraft &amp; sp. engines</v>
          </cell>
          <cell r="H274">
            <v>2</v>
          </cell>
          <cell r="I274">
            <v>3</v>
          </cell>
          <cell r="J274">
            <v>-1</v>
          </cell>
          <cell r="K274">
            <v>-0.33333333333333331</v>
          </cell>
        </row>
        <row r="275">
          <cell r="A275">
            <v>3816013000</v>
          </cell>
          <cell r="B275">
            <v>30836300</v>
          </cell>
          <cell r="C275" t="str">
            <v>S</v>
          </cell>
          <cell r="D275">
            <v>1</v>
          </cell>
          <cell r="E275" t="str">
            <v>So.Aufw. Verluste aus Abgang and. SAV inkl. VG z.Verkauf</v>
          </cell>
          <cell r="F275" t="str">
            <v>Other exp.-loss fr.disposal-o.tangible assets</v>
          </cell>
          <cell r="G275" t="str">
            <v>x</v>
          </cell>
          <cell r="H275">
            <v>1</v>
          </cell>
          <cell r="I275">
            <v>2</v>
          </cell>
          <cell r="J275">
            <v>-1</v>
          </cell>
          <cell r="K275">
            <v>-0.5</v>
          </cell>
        </row>
        <row r="276">
          <cell r="A276">
            <v>3816014000</v>
          </cell>
          <cell r="B276">
            <v>30836400</v>
          </cell>
          <cell r="C276" t="str">
            <v>S</v>
          </cell>
          <cell r="D276">
            <v>1</v>
          </cell>
          <cell r="E276" t="str">
            <v>So.Aufw. aus Abgang von Beteiligungen inkl. VG z.Verkauf</v>
          </cell>
          <cell r="F276" t="str">
            <v>Other exp.-loss fr.disposal-investments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>
            <v>3816015000</v>
          </cell>
          <cell r="B277" t="str">
            <v>New Position</v>
          </cell>
          <cell r="C277" t="str">
            <v>S</v>
          </cell>
          <cell r="D277">
            <v>1</v>
          </cell>
          <cell r="E277" t="str">
            <v>So.Aufw. aus Abg. übriges Finanzanlageverm. inkl. VG z.Verk.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>
            <v>3816019999</v>
          </cell>
          <cell r="B278" t="str">
            <v>New Position</v>
          </cell>
          <cell r="C278" t="str">
            <v>S</v>
          </cell>
          <cell r="D278">
            <v>1</v>
          </cell>
          <cell r="E278" t="str">
            <v>So.Aufw. Verluste aus Abgang Beteiligungen (KapKo)</v>
          </cell>
          <cell r="F278" t="str">
            <v>Other exp.-loss fr.disposal-equity investment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>
            <v>3817011000</v>
          </cell>
          <cell r="B279">
            <v>30837000</v>
          </cell>
          <cell r="C279" t="str">
            <v>S</v>
          </cell>
          <cell r="D279">
            <v>1</v>
          </cell>
          <cell r="E279" t="str">
            <v>So.Aufw. Verluste aus Abgang v.kfr. Fin.inv</v>
          </cell>
          <cell r="F279" t="str">
            <v>Other exp.-loss fr.disposal-short term inv.</v>
          </cell>
          <cell r="H279">
            <v>8</v>
          </cell>
          <cell r="I279">
            <v>1</v>
          </cell>
          <cell r="J279">
            <v>7</v>
          </cell>
          <cell r="K279">
            <v>7</v>
          </cell>
        </row>
        <row r="280">
          <cell r="A280">
            <v>3818011000</v>
          </cell>
          <cell r="B280">
            <v>30837500</v>
          </cell>
          <cell r="C280" t="str">
            <v>S</v>
          </cell>
          <cell r="D280">
            <v>1</v>
          </cell>
          <cell r="E280" t="str">
            <v>So.Aufw. Wertber. auf kurzfr. Fin.inv</v>
          </cell>
          <cell r="F280" t="str">
            <v>O. exp.-depr. f. securities w/i curr. assets</v>
          </cell>
          <cell r="H280">
            <v>0</v>
          </cell>
          <cell r="I280">
            <v>-1</v>
          </cell>
          <cell r="J280">
            <v>1</v>
          </cell>
          <cell r="K280">
            <v>1</v>
          </cell>
        </row>
        <row r="281">
          <cell r="A281">
            <v>3819011000</v>
          </cell>
          <cell r="B281">
            <v>30837100</v>
          </cell>
          <cell r="C281" t="str">
            <v>S</v>
          </cell>
          <cell r="D281">
            <v>1</v>
          </cell>
          <cell r="E281" t="str">
            <v>So.Aufw. Verluste a.d.Abgang v. kurzfr. VG o.z. Verkauf</v>
          </cell>
          <cell r="F281" t="str">
            <v>Other exp.-loss fr.disposal-o. curr. Assets excl. h.f.sale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>
            <v>3819012000</v>
          </cell>
          <cell r="B282" t="str">
            <v>New Position</v>
          </cell>
          <cell r="C282" t="str">
            <v>S</v>
          </cell>
          <cell r="D282">
            <v>1</v>
          </cell>
          <cell r="E282" t="str">
            <v>So.Aufw. Verluste a.d.Verkauf von Emissionszertifikaten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>
            <v>3820011000</v>
          </cell>
          <cell r="B283">
            <v>30837400</v>
          </cell>
          <cell r="C283" t="str">
            <v>S</v>
          </cell>
          <cell r="D283">
            <v>1</v>
          </cell>
          <cell r="E283" t="str">
            <v>So.Aufw. Wertber. auf Forderungen</v>
          </cell>
          <cell r="F283" t="str">
            <v>O. exp.-depreciation for receivables</v>
          </cell>
          <cell r="H283">
            <v>21</v>
          </cell>
          <cell r="I283">
            <v>22</v>
          </cell>
          <cell r="J283">
            <v>-1</v>
          </cell>
          <cell r="K283">
            <v>-4.5454545454545456E-2</v>
          </cell>
        </row>
        <row r="284">
          <cell r="A284">
            <v>3821011000</v>
          </cell>
          <cell r="B284">
            <v>30837600</v>
          </cell>
          <cell r="C284" t="str">
            <v>S</v>
          </cell>
          <cell r="D284">
            <v>1</v>
          </cell>
          <cell r="E284" t="str">
            <v>So.Aufw. Wertber. auf sonst. kurzfr. VG o.z. Verkauf</v>
          </cell>
          <cell r="F284" t="str">
            <v>Other exp.-depr. of other current assets excl. h.f.sale</v>
          </cell>
          <cell r="H284">
            <v>1</v>
          </cell>
          <cell r="I284">
            <v>1</v>
          </cell>
          <cell r="J284">
            <v>0</v>
          </cell>
          <cell r="K284">
            <v>0</v>
          </cell>
        </row>
        <row r="285">
          <cell r="A285">
            <v>3821021000</v>
          </cell>
          <cell r="B285" t="str">
            <v>New Position</v>
          </cell>
          <cell r="C285" t="str">
            <v>S</v>
          </cell>
          <cell r="D285">
            <v>1</v>
          </cell>
          <cell r="E285" t="str">
            <v>So.Aufw. Wertber. auf VG zum Verkauf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>
            <v>3821022000</v>
          </cell>
          <cell r="B286" t="str">
            <v>New Position</v>
          </cell>
          <cell r="C286" t="str">
            <v>S</v>
          </cell>
          <cell r="D286">
            <v>1</v>
          </cell>
          <cell r="E286" t="str">
            <v>So.Aufw. Wertber. auf VG zum Verkauf - nicht operativ</v>
          </cell>
          <cell r="H286">
            <v>0</v>
          </cell>
          <cell r="I286">
            <v>5</v>
          </cell>
          <cell r="J286">
            <v>-5</v>
          </cell>
          <cell r="K286">
            <v>-1</v>
          </cell>
        </row>
        <row r="287">
          <cell r="A287">
            <v>3822011000</v>
          </cell>
          <cell r="B287">
            <v>30837700</v>
          </cell>
          <cell r="C287" t="str">
            <v>S</v>
          </cell>
          <cell r="D287">
            <v>1</v>
          </cell>
          <cell r="E287" t="str">
            <v>So.Aufw. Versicherungen des Flugbetriebs</v>
          </cell>
          <cell r="F287" t="str">
            <v>Other exp.-insurence for flight operations</v>
          </cell>
          <cell r="H287">
            <v>14</v>
          </cell>
          <cell r="I287">
            <v>15</v>
          </cell>
          <cell r="J287">
            <v>-1</v>
          </cell>
          <cell r="K287">
            <v>-6.6666666666666666E-2</v>
          </cell>
        </row>
        <row r="288">
          <cell r="A288">
            <v>3822021000</v>
          </cell>
          <cell r="B288" t="str">
            <v>New Position</v>
          </cell>
          <cell r="C288" t="str">
            <v>S</v>
          </cell>
          <cell r="D288">
            <v>1</v>
          </cell>
          <cell r="E288" t="str">
            <v>So.Aufw. Bankgebühren / Bankspesen</v>
          </cell>
          <cell r="H288">
            <v>2</v>
          </cell>
          <cell r="I288">
            <v>2</v>
          </cell>
          <cell r="J288">
            <v>0</v>
          </cell>
          <cell r="K288">
            <v>0</v>
          </cell>
        </row>
        <row r="289">
          <cell r="A289">
            <v>3822022000</v>
          </cell>
          <cell r="B289" t="str">
            <v>New Position</v>
          </cell>
          <cell r="C289" t="str">
            <v>S</v>
          </cell>
          <cell r="D289">
            <v>1</v>
          </cell>
          <cell r="E289" t="str">
            <v>So. Aufw. Kreditkartenprovisionen</v>
          </cell>
          <cell r="H289">
            <v>58</v>
          </cell>
          <cell r="I289">
            <v>56</v>
          </cell>
          <cell r="J289">
            <v>2</v>
          </cell>
          <cell r="K289">
            <v>3.5714285714285712E-2</v>
          </cell>
        </row>
        <row r="290">
          <cell r="A290">
            <v>3823000000</v>
          </cell>
          <cell r="B290">
            <v>60130000</v>
          </cell>
          <cell r="C290" t="str">
            <v>S</v>
          </cell>
          <cell r="D290">
            <v>1</v>
          </cell>
          <cell r="E290" t="str">
            <v>Sonstige Steuern</v>
          </cell>
          <cell r="F290" t="str">
            <v>Other taxes</v>
          </cell>
          <cell r="H290">
            <v>15</v>
          </cell>
          <cell r="I290">
            <v>15</v>
          </cell>
          <cell r="J290">
            <v>0</v>
          </cell>
          <cell r="K290">
            <v>0</v>
          </cell>
        </row>
        <row r="291">
          <cell r="A291">
            <v>3823011000</v>
          </cell>
          <cell r="B291">
            <v>60130100</v>
          </cell>
          <cell r="C291" t="str">
            <v>S</v>
          </cell>
          <cell r="D291">
            <v>1</v>
          </cell>
          <cell r="E291" t="str">
            <v>Sonstige Steuern an den Fiskus abzuführen</v>
          </cell>
          <cell r="F291" t="str">
            <v>Other taxes to be paid to the fiscal office</v>
          </cell>
          <cell r="H291">
            <v>15</v>
          </cell>
          <cell r="I291">
            <v>16</v>
          </cell>
          <cell r="J291">
            <v>-1</v>
          </cell>
          <cell r="K291">
            <v>-6.25E-2</v>
          </cell>
        </row>
        <row r="292">
          <cell r="A292">
            <v>3823012000</v>
          </cell>
          <cell r="B292">
            <v>60130200</v>
          </cell>
          <cell r="C292" t="str">
            <v>S</v>
          </cell>
          <cell r="D292">
            <v>1</v>
          </cell>
          <cell r="E292" t="str">
            <v>Sonstige Steuern vom Organträger belastet</v>
          </cell>
          <cell r="F292" t="str">
            <v>Other taxes charged by dominant company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>
            <v>3823013000</v>
          </cell>
          <cell r="B293">
            <v>60130300</v>
          </cell>
          <cell r="C293" t="str">
            <v>S</v>
          </cell>
          <cell r="D293">
            <v>1</v>
          </cell>
          <cell r="E293" t="str">
            <v>Sonstige Steuern an Organges. belastet</v>
          </cell>
          <cell r="F293" t="str">
            <v>Other taxes charged to subsidiaries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>
            <v>3823014000</v>
          </cell>
          <cell r="B294">
            <v>60130400</v>
          </cell>
          <cell r="C294" t="str">
            <v>H</v>
          </cell>
          <cell r="D294">
            <v>-1</v>
          </cell>
          <cell r="E294" t="str">
            <v>Erträge a.d. Auflösung sonst. Steuerrückst.</v>
          </cell>
          <cell r="F294" t="str">
            <v>Income - disposal of provis. f. other taxes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>
            <v>3823015000</v>
          </cell>
          <cell r="B295">
            <v>60130500</v>
          </cell>
          <cell r="C295" t="str">
            <v>H</v>
          </cell>
          <cell r="D295">
            <v>-1</v>
          </cell>
          <cell r="E295" t="str">
            <v>Erträge a. sonst. Steuererstattung aus Vorjahren</v>
          </cell>
          <cell r="F295" t="str">
            <v>Income fr. other tax refunds of previous year</v>
          </cell>
          <cell r="G295" t="str">
            <v>x</v>
          </cell>
          <cell r="H295">
            <v>0</v>
          </cell>
          <cell r="I295">
            <v>1</v>
          </cell>
          <cell r="J295">
            <v>-1</v>
          </cell>
          <cell r="K295">
            <v>-1</v>
          </cell>
        </row>
        <row r="296">
          <cell r="A296">
            <v>3899000000</v>
          </cell>
          <cell r="B296" t="str">
            <v>New Position</v>
          </cell>
          <cell r="C296" t="str">
            <v>S</v>
          </cell>
          <cell r="D296">
            <v>1</v>
          </cell>
          <cell r="E296" t="str">
            <v>So.Aufw. übrige</v>
          </cell>
          <cell r="F296" t="str">
            <v>Other expenses-miscellaneous residue</v>
          </cell>
          <cell r="G296" t="str">
            <v>x</v>
          </cell>
          <cell r="H296">
            <v>103</v>
          </cell>
          <cell r="I296">
            <v>142</v>
          </cell>
          <cell r="J296">
            <v>-39</v>
          </cell>
          <cell r="K296">
            <v>-0.27464788732394368</v>
          </cell>
        </row>
        <row r="297">
          <cell r="A297">
            <v>3899011000</v>
          </cell>
          <cell r="B297">
            <v>30420500</v>
          </cell>
          <cell r="C297" t="str">
            <v>S</v>
          </cell>
          <cell r="D297">
            <v>1</v>
          </cell>
          <cell r="E297" t="str">
            <v>Aufwandsmind. aus Inanspruchnahme von Rückstellungen</v>
          </cell>
          <cell r="F297" t="str">
            <v>Other exp.-decrease from utilization of provisions</v>
          </cell>
          <cell r="H297">
            <v>-28</v>
          </cell>
          <cell r="I297">
            <v>-14</v>
          </cell>
          <cell r="J297">
            <v>-14</v>
          </cell>
          <cell r="K297">
            <v>-1</v>
          </cell>
        </row>
        <row r="298">
          <cell r="A298">
            <v>3899021000</v>
          </cell>
          <cell r="B298">
            <v>30838000</v>
          </cell>
          <cell r="C298" t="str">
            <v>S</v>
          </cell>
          <cell r="D298">
            <v>1</v>
          </cell>
          <cell r="E298" t="str">
            <v>Sonstige übrige Aufwendungen</v>
          </cell>
          <cell r="F298" t="str">
            <v>Other miscellaneous residue expenses</v>
          </cell>
          <cell r="G298" t="str">
            <v>x</v>
          </cell>
          <cell r="H298">
            <v>131</v>
          </cell>
          <cell r="I298">
            <v>156</v>
          </cell>
          <cell r="J298">
            <v>-25</v>
          </cell>
          <cell r="K298">
            <v>-0.16025641025641027</v>
          </cell>
        </row>
        <row r="299">
          <cell r="A299">
            <v>3899028000</v>
          </cell>
          <cell r="B299" t="str">
            <v>New Position</v>
          </cell>
          <cell r="C299" t="str">
            <v>S</v>
          </cell>
          <cell r="D299">
            <v>1</v>
          </cell>
          <cell r="E299" t="str">
            <v>So.übrige Aufwendungen (nur operatives Ergebnis)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>
            <v>3899029000</v>
          </cell>
          <cell r="B300" t="str">
            <v>New Position</v>
          </cell>
          <cell r="C300" t="str">
            <v>S</v>
          </cell>
          <cell r="D300">
            <v>1</v>
          </cell>
          <cell r="E300" t="str">
            <v>So.übrige Aufwendungen (nur operatives Ergebnis - Gegenp.)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>
            <v>3899090000</v>
          </cell>
          <cell r="B301">
            <v>30839000</v>
          </cell>
          <cell r="C301" t="str">
            <v>S</v>
          </cell>
          <cell r="D301">
            <v>1</v>
          </cell>
          <cell r="E301" t="str">
            <v>Übrige sonstige Aufwendungen Konsolidierung</v>
          </cell>
          <cell r="F301" t="str">
            <v>Other expenses-misc. residue-f.consolidation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>
            <v>3899091000</v>
          </cell>
          <cell r="B302">
            <v>30839100</v>
          </cell>
          <cell r="C302" t="str">
            <v>S</v>
          </cell>
          <cell r="D302">
            <v>1</v>
          </cell>
          <cell r="E302" t="str">
            <v>Aufwand aus Anlagenverkauf</v>
          </cell>
          <cell r="F302" t="str">
            <v>Deficiency in income from the sale of assets</v>
          </cell>
          <cell r="G302" t="str">
            <v>x</v>
          </cell>
          <cell r="H302">
            <v>65</v>
          </cell>
          <cell r="I302">
            <v>0</v>
          </cell>
          <cell r="J302">
            <v>65</v>
          </cell>
          <cell r="K302">
            <v>0</v>
          </cell>
        </row>
        <row r="303">
          <cell r="A303">
            <v>3899092000</v>
          </cell>
          <cell r="B303">
            <v>30839200</v>
          </cell>
          <cell r="C303" t="str">
            <v>S</v>
          </cell>
          <cell r="D303">
            <v>1</v>
          </cell>
          <cell r="E303" t="str">
            <v>Aufwand aus Schuldenkonsolidierung</v>
          </cell>
          <cell r="F303" t="str">
            <v>Expense for elim. of IC payables/receivables</v>
          </cell>
          <cell r="H303">
            <v>46</v>
          </cell>
          <cell r="I303">
            <v>91</v>
          </cell>
          <cell r="J303">
            <v>-45</v>
          </cell>
          <cell r="K303">
            <v>-0.49450549450549453</v>
          </cell>
        </row>
        <row r="304">
          <cell r="A304">
            <v>3899092500</v>
          </cell>
          <cell r="B304" t="str">
            <v>New Position</v>
          </cell>
          <cell r="C304" t="str">
            <v>S</v>
          </cell>
          <cell r="D304">
            <v>1</v>
          </cell>
          <cell r="E304" t="str">
            <v>Aufwand aus Schuldenkonsolidierung sonst. Ford./Verb.</v>
          </cell>
          <cell r="H304">
            <v>9</v>
          </cell>
          <cell r="I304">
            <v>21</v>
          </cell>
          <cell r="J304">
            <v>-12</v>
          </cell>
          <cell r="K304">
            <v>-0.5714285714285714</v>
          </cell>
        </row>
        <row r="305">
          <cell r="A305">
            <v>3899093000</v>
          </cell>
          <cell r="B305">
            <v>30839300</v>
          </cell>
          <cell r="C305" t="str">
            <v>S</v>
          </cell>
          <cell r="D305">
            <v>1</v>
          </cell>
          <cell r="E305" t="str">
            <v>Aufwand aus Aufwands-/Ertragskonsolidierung</v>
          </cell>
          <cell r="F305" t="str">
            <v>Expense for elim. of IC revenue/expense</v>
          </cell>
          <cell r="H305">
            <v>2</v>
          </cell>
          <cell r="I305">
            <v>3</v>
          </cell>
          <cell r="J305">
            <v>-1</v>
          </cell>
          <cell r="K305">
            <v>-0.33333333333333331</v>
          </cell>
        </row>
        <row r="306">
          <cell r="A306">
            <v>3899094000</v>
          </cell>
          <cell r="B306">
            <v>30839400</v>
          </cell>
          <cell r="C306" t="str">
            <v>S</v>
          </cell>
          <cell r="D306">
            <v>1</v>
          </cell>
          <cell r="E306" t="str">
            <v>Aufwand aus Zwischenergebniseliminierung kurzfr. VG</v>
          </cell>
          <cell r="F306" t="str">
            <v>Expense for elim. of IC profit/loss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>
            <v>3899099000</v>
          </cell>
          <cell r="B307" t="str">
            <v>New Position</v>
          </cell>
          <cell r="C307" t="str">
            <v>S</v>
          </cell>
          <cell r="D307">
            <v>1</v>
          </cell>
          <cell r="E307" t="str">
            <v>Aufwand aus Saldierung Auffangkonten</v>
          </cell>
          <cell r="F307" t="str">
            <v>Expense from balancing IG accounts</v>
          </cell>
          <cell r="H307">
            <v>-122</v>
          </cell>
          <cell r="I307">
            <v>-115</v>
          </cell>
          <cell r="J307">
            <v>-7</v>
          </cell>
          <cell r="K307">
            <v>-6.0869565217391307E-2</v>
          </cell>
        </row>
        <row r="308">
          <cell r="A308">
            <v>4000000000</v>
          </cell>
          <cell r="B308">
            <v>40100000</v>
          </cell>
          <cell r="C308" t="str">
            <v>H</v>
          </cell>
          <cell r="D308">
            <v>-1</v>
          </cell>
          <cell r="E308" t="str">
            <v>Finanz-Ergebnis</v>
          </cell>
          <cell r="F308" t="str">
            <v>Financial result</v>
          </cell>
          <cell r="G308" t="str">
            <v>x</v>
          </cell>
          <cell r="H308">
            <v>-124</v>
          </cell>
          <cell r="I308">
            <v>-117</v>
          </cell>
          <cell r="J308">
            <v>-7</v>
          </cell>
          <cell r="K308">
            <v>-5.9829059829059832E-2</v>
          </cell>
        </row>
        <row r="309">
          <cell r="A309">
            <v>4100000000</v>
          </cell>
          <cell r="B309">
            <v>40100100</v>
          </cell>
          <cell r="C309" t="str">
            <v>H</v>
          </cell>
          <cell r="D309">
            <v>-1</v>
          </cell>
          <cell r="E309" t="str">
            <v>Beteiligungs-Ergebnis</v>
          </cell>
          <cell r="F309" t="str">
            <v>Result from subsid. &amp; asso. comp. &amp; o.eq.inv.</v>
          </cell>
          <cell r="H309">
            <v>-8</v>
          </cell>
          <cell r="I309">
            <v>-4</v>
          </cell>
          <cell r="J309">
            <v>-4</v>
          </cell>
          <cell r="K309">
            <v>-1</v>
          </cell>
        </row>
        <row r="310">
          <cell r="A310">
            <v>4110000000</v>
          </cell>
          <cell r="B310">
            <v>40110000</v>
          </cell>
          <cell r="C310" t="str">
            <v>H</v>
          </cell>
          <cell r="D310">
            <v>-1</v>
          </cell>
          <cell r="E310" t="str">
            <v>Erträge aus Gewinnabführung</v>
          </cell>
          <cell r="F310" t="str">
            <v>Income fr. profit transfer agreements</v>
          </cell>
          <cell r="G310" t="str">
            <v>x</v>
          </cell>
          <cell r="H310">
            <v>7</v>
          </cell>
          <cell r="I310">
            <v>7</v>
          </cell>
          <cell r="J310">
            <v>0</v>
          </cell>
          <cell r="K310">
            <v>0</v>
          </cell>
        </row>
        <row r="311">
          <cell r="A311">
            <v>4110011000</v>
          </cell>
          <cell r="B311">
            <v>40110100</v>
          </cell>
          <cell r="C311" t="str">
            <v>H</v>
          </cell>
          <cell r="D311">
            <v>-1</v>
          </cell>
          <cell r="E311" t="str">
            <v>Erträge aus Gewinnabführung (Netto)</v>
          </cell>
          <cell r="F311" t="str">
            <v>Income fr. profit transfer agreements (net)</v>
          </cell>
          <cell r="G311" t="str">
            <v>x</v>
          </cell>
          <cell r="H311">
            <v>7</v>
          </cell>
          <cell r="I311">
            <v>7</v>
          </cell>
          <cell r="J311">
            <v>0</v>
          </cell>
          <cell r="K311">
            <v>0</v>
          </cell>
        </row>
        <row r="312">
          <cell r="A312">
            <v>4110015000</v>
          </cell>
          <cell r="B312">
            <v>40110200</v>
          </cell>
          <cell r="C312" t="str">
            <v>H</v>
          </cell>
          <cell r="D312">
            <v>-1</v>
          </cell>
          <cell r="E312" t="str">
            <v>Erträge aus Ertragst.- Organumlage</v>
          </cell>
          <cell r="F312" t="str">
            <v>Income fr. subsid. tax contribut./tax credits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4110019000</v>
          </cell>
          <cell r="B313" t="str">
            <v>New Position</v>
          </cell>
          <cell r="C313" t="str">
            <v>H</v>
          </cell>
          <cell r="D313">
            <v>-1</v>
          </cell>
          <cell r="E313" t="str">
            <v>Erträge aus Ergebnis Personengesellschaften</v>
          </cell>
          <cell r="F313" t="str">
            <v>Income from result partnership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4120000000</v>
          </cell>
          <cell r="B314">
            <v>40120000</v>
          </cell>
          <cell r="C314" t="str">
            <v>H</v>
          </cell>
          <cell r="D314">
            <v>-1</v>
          </cell>
          <cell r="E314" t="str">
            <v>Erträge aus Beteiligungen</v>
          </cell>
          <cell r="F314" t="str">
            <v>Income fr. other equity investments</v>
          </cell>
          <cell r="H314">
            <v>-13</v>
          </cell>
          <cell r="I314">
            <v>-9</v>
          </cell>
          <cell r="J314">
            <v>-4</v>
          </cell>
          <cell r="K314">
            <v>-0.44444444444444442</v>
          </cell>
        </row>
        <row r="315">
          <cell r="A315">
            <v>4120100000</v>
          </cell>
          <cell r="B315">
            <v>40120019</v>
          </cell>
          <cell r="C315" t="str">
            <v>H</v>
          </cell>
          <cell r="D315">
            <v>-1</v>
          </cell>
          <cell r="E315" t="str">
            <v>Erträge aus Dividenden verb.Untern.</v>
          </cell>
          <cell r="F315" t="str">
            <v>Income fr. dividends - subsidiaries</v>
          </cell>
          <cell r="H315">
            <v>0</v>
          </cell>
          <cell r="I315">
            <v>1</v>
          </cell>
          <cell r="J315">
            <v>-1</v>
          </cell>
          <cell r="K315">
            <v>-1</v>
          </cell>
        </row>
        <row r="316">
          <cell r="A316">
            <v>4120111000</v>
          </cell>
          <cell r="B316">
            <v>40120110</v>
          </cell>
          <cell r="C316" t="str">
            <v>H</v>
          </cell>
          <cell r="D316">
            <v>-1</v>
          </cell>
          <cell r="E316" t="str">
            <v>Erträge aus Dividenden (Netto)</v>
          </cell>
          <cell r="F316" t="str">
            <v>Income fr. dividends - net</v>
          </cell>
          <cell r="G316" t="str">
            <v>x</v>
          </cell>
          <cell r="H316">
            <v>0</v>
          </cell>
          <cell r="I316">
            <v>1</v>
          </cell>
          <cell r="J316">
            <v>-1</v>
          </cell>
          <cell r="K316">
            <v>-1</v>
          </cell>
        </row>
        <row r="317">
          <cell r="A317">
            <v>4120115000</v>
          </cell>
          <cell r="B317">
            <v>40120115</v>
          </cell>
          <cell r="C317" t="str">
            <v>H</v>
          </cell>
          <cell r="D317">
            <v>-1</v>
          </cell>
          <cell r="E317" t="str">
            <v>Erträge aus Dividenden Steuer</v>
          </cell>
          <cell r="F317" t="str">
            <v>Income fr. dividends - tax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>
            <v>4120200000</v>
          </cell>
          <cell r="B318">
            <v>40121000</v>
          </cell>
          <cell r="C318" t="str">
            <v>H</v>
          </cell>
          <cell r="D318">
            <v>-1</v>
          </cell>
          <cell r="E318" t="str">
            <v>Erträge aus Beteiligungen an nicht-verb.Unt.</v>
          </cell>
          <cell r="F318" t="str">
            <v>Income fr. other equity investments</v>
          </cell>
          <cell r="G318" t="str">
            <v>x</v>
          </cell>
          <cell r="H318">
            <v>-13</v>
          </cell>
          <cell r="I318">
            <v>-10</v>
          </cell>
          <cell r="J318">
            <v>-3</v>
          </cell>
          <cell r="K318">
            <v>-0.3</v>
          </cell>
        </row>
        <row r="319">
          <cell r="A319">
            <v>4120210000</v>
          </cell>
          <cell r="B319">
            <v>40121100</v>
          </cell>
          <cell r="C319" t="str">
            <v>H</v>
          </cell>
          <cell r="D319">
            <v>-1</v>
          </cell>
          <cell r="E319" t="str">
            <v>Ergebnis aus Joint Venture</v>
          </cell>
          <cell r="F319" t="str">
            <v>Result from joint ventures</v>
          </cell>
          <cell r="G319" t="str">
            <v>x</v>
          </cell>
          <cell r="H319">
            <v>-3</v>
          </cell>
          <cell r="I319">
            <v>-16</v>
          </cell>
          <cell r="J319">
            <v>13</v>
          </cell>
          <cell r="K319">
            <v>0.8125</v>
          </cell>
        </row>
        <row r="320">
          <cell r="A320">
            <v>4120211000</v>
          </cell>
          <cell r="B320">
            <v>40121101</v>
          </cell>
          <cell r="C320" t="str">
            <v>H</v>
          </cell>
          <cell r="D320">
            <v>-1</v>
          </cell>
          <cell r="E320" t="str">
            <v>Equity-Ergebnisse Joint Venture</v>
          </cell>
          <cell r="F320" t="str">
            <v>Equity result from joint ventures</v>
          </cell>
          <cell r="G320" t="str">
            <v>x</v>
          </cell>
          <cell r="H320">
            <v>-4</v>
          </cell>
          <cell r="I320">
            <v>-16</v>
          </cell>
          <cell r="J320">
            <v>12</v>
          </cell>
          <cell r="K320">
            <v>0.75</v>
          </cell>
        </row>
        <row r="321">
          <cell r="A321">
            <v>4120211100</v>
          </cell>
          <cell r="B321">
            <v>40121110</v>
          </cell>
          <cell r="C321" t="str">
            <v>H</v>
          </cell>
          <cell r="D321">
            <v>-1</v>
          </cell>
          <cell r="E321" t="str">
            <v>Erträge aus Joint Venture (Jahresüberschuß)</v>
          </cell>
          <cell r="F321" t="str">
            <v>Income from joint ventures ( net profit )</v>
          </cell>
          <cell r="H321">
            <v>12</v>
          </cell>
          <cell r="I321">
            <v>5</v>
          </cell>
          <cell r="J321">
            <v>7</v>
          </cell>
          <cell r="K321">
            <v>1.4</v>
          </cell>
        </row>
        <row r="322">
          <cell r="A322">
            <v>4120211500</v>
          </cell>
          <cell r="B322">
            <v>40121150</v>
          </cell>
          <cell r="C322" t="str">
            <v>S</v>
          </cell>
          <cell r="D322">
            <v>1</v>
          </cell>
          <cell r="E322" t="str">
            <v>Aufwand aus Joint Venture (Jahresfehlbetrag)</v>
          </cell>
          <cell r="F322" t="str">
            <v>Expenses from joint ventures ( net loss )</v>
          </cell>
          <cell r="G322" t="str">
            <v>x</v>
          </cell>
          <cell r="H322">
            <v>16</v>
          </cell>
          <cell r="I322">
            <v>21</v>
          </cell>
          <cell r="J322">
            <v>-5</v>
          </cell>
          <cell r="K322">
            <v>-0.23809523809523808</v>
          </cell>
        </row>
        <row r="323">
          <cell r="A323">
            <v>4120211900</v>
          </cell>
          <cell r="B323">
            <v>40121190</v>
          </cell>
          <cell r="C323" t="str">
            <v>S</v>
          </cell>
          <cell r="D323">
            <v>1</v>
          </cell>
          <cell r="E323" t="str">
            <v>Außerord. AfA Joint Venture (Equity Bewertung)</v>
          </cell>
          <cell r="F323" t="str">
            <v>Unscheduled depreciation of goodwill - joint ventures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4120212000</v>
          </cell>
          <cell r="B324">
            <v>40121200</v>
          </cell>
          <cell r="C324" t="str">
            <v>H</v>
          </cell>
          <cell r="D324">
            <v>-1</v>
          </cell>
          <cell r="E324" t="str">
            <v>Dividenden Joint Venture</v>
          </cell>
          <cell r="F324" t="str">
            <v>Dividends by joint ventures</v>
          </cell>
          <cell r="H324">
            <v>1</v>
          </cell>
          <cell r="I324">
            <v>0</v>
          </cell>
          <cell r="J324">
            <v>1</v>
          </cell>
          <cell r="K324">
            <v>0</v>
          </cell>
        </row>
        <row r="325">
          <cell r="A325">
            <v>4120220000</v>
          </cell>
          <cell r="B325">
            <v>40121300</v>
          </cell>
          <cell r="C325" t="str">
            <v>H</v>
          </cell>
          <cell r="D325">
            <v>-1</v>
          </cell>
          <cell r="E325" t="str">
            <v>Ergebnis aus assoziierten Unternehmen</v>
          </cell>
          <cell r="F325" t="str">
            <v>Result from associated companies</v>
          </cell>
          <cell r="H325">
            <v>-10</v>
          </cell>
          <cell r="I325">
            <v>6</v>
          </cell>
          <cell r="J325">
            <v>-16</v>
          </cell>
          <cell r="K325">
            <v>0</v>
          </cell>
        </row>
        <row r="326">
          <cell r="A326">
            <v>4120221000</v>
          </cell>
          <cell r="B326">
            <v>40121301</v>
          </cell>
          <cell r="C326" t="str">
            <v>H</v>
          </cell>
          <cell r="D326">
            <v>-1</v>
          </cell>
          <cell r="E326" t="str">
            <v>Equity-Ergebnisse assoziierten Unternehmen</v>
          </cell>
          <cell r="F326" t="str">
            <v>Equity result from associated companies</v>
          </cell>
          <cell r="G326" t="str">
            <v>x</v>
          </cell>
          <cell r="H326">
            <v>-10</v>
          </cell>
          <cell r="I326">
            <v>6</v>
          </cell>
          <cell r="J326">
            <v>-16</v>
          </cell>
          <cell r="K326">
            <v>0</v>
          </cell>
        </row>
        <row r="327">
          <cell r="A327">
            <v>4120221100</v>
          </cell>
          <cell r="B327">
            <v>40121310</v>
          </cell>
          <cell r="C327" t="str">
            <v>H</v>
          </cell>
          <cell r="D327">
            <v>-1</v>
          </cell>
          <cell r="E327" t="str">
            <v>Erträge aus ass. Untern. (Jahresüberschuß)</v>
          </cell>
          <cell r="F327" t="str">
            <v>Income from associated companies (net profit)</v>
          </cell>
          <cell r="H327">
            <v>5</v>
          </cell>
          <cell r="I327">
            <v>16</v>
          </cell>
          <cell r="J327">
            <v>-11</v>
          </cell>
          <cell r="K327">
            <v>-0.6875</v>
          </cell>
        </row>
        <row r="328">
          <cell r="A328">
            <v>4120221500</v>
          </cell>
          <cell r="B328">
            <v>40121350</v>
          </cell>
          <cell r="C328" t="str">
            <v>S</v>
          </cell>
          <cell r="D328">
            <v>1</v>
          </cell>
          <cell r="E328" t="str">
            <v>Aufwand aus ass. Untern. (Jahresfehlbetrag)</v>
          </cell>
          <cell r="F328" t="str">
            <v>Expenses from associated companies (net loss)</v>
          </cell>
          <cell r="G328" t="str">
            <v>x</v>
          </cell>
          <cell r="H328">
            <v>15</v>
          </cell>
          <cell r="I328">
            <v>10</v>
          </cell>
          <cell r="J328">
            <v>5</v>
          </cell>
          <cell r="K328">
            <v>0.5</v>
          </cell>
        </row>
        <row r="329">
          <cell r="A329">
            <v>4120221900</v>
          </cell>
          <cell r="B329">
            <v>40121390</v>
          </cell>
          <cell r="C329" t="str">
            <v>S</v>
          </cell>
          <cell r="D329">
            <v>1</v>
          </cell>
          <cell r="E329" t="str">
            <v>Außerord. AfA ass. Untern. (Equity Bewertung)</v>
          </cell>
          <cell r="F329" t="str">
            <v>Unscheduled depreciation of goodwill - asso. comp.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4120222000</v>
          </cell>
          <cell r="B330">
            <v>40121400</v>
          </cell>
          <cell r="C330" t="str">
            <v>H</v>
          </cell>
          <cell r="D330">
            <v>-1</v>
          </cell>
          <cell r="E330" t="str">
            <v>Dividenden ass. Unternehmen</v>
          </cell>
          <cell r="F330" t="str">
            <v>Dividends by associated companies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4120231000</v>
          </cell>
          <cell r="B331">
            <v>40121900</v>
          </cell>
          <cell r="C331" t="str">
            <v>H</v>
          </cell>
          <cell r="D331">
            <v>-1</v>
          </cell>
          <cell r="E331" t="str">
            <v>Dividenden Beteiligungen</v>
          </cell>
          <cell r="F331" t="str">
            <v>Dividends by other equity investments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4130000000</v>
          </cell>
          <cell r="B332">
            <v>40160000</v>
          </cell>
          <cell r="C332" t="str">
            <v>S</v>
          </cell>
          <cell r="D332">
            <v>1</v>
          </cell>
          <cell r="E332" t="str">
            <v>Aufwendungen aus Verlust-Übernahme</v>
          </cell>
          <cell r="F332" t="str">
            <v>Expenses for transfer of losses</v>
          </cell>
          <cell r="H332">
            <v>2</v>
          </cell>
          <cell r="I332">
            <v>2</v>
          </cell>
          <cell r="J332">
            <v>0</v>
          </cell>
          <cell r="K332">
            <v>0</v>
          </cell>
        </row>
        <row r="333">
          <cell r="A333">
            <v>4130011000</v>
          </cell>
          <cell r="B333">
            <v>40160100</v>
          </cell>
          <cell r="C333" t="str">
            <v>S</v>
          </cell>
          <cell r="D333">
            <v>1</v>
          </cell>
          <cell r="E333" t="str">
            <v>Aufwendungen aus Verlust-Übernahme (Netto)</v>
          </cell>
          <cell r="F333" t="str">
            <v>Expenses for transfer of losses - net value</v>
          </cell>
          <cell r="G333" t="str">
            <v>x</v>
          </cell>
          <cell r="H333">
            <v>2</v>
          </cell>
          <cell r="I333">
            <v>2</v>
          </cell>
          <cell r="J333">
            <v>0</v>
          </cell>
          <cell r="K333">
            <v>0</v>
          </cell>
        </row>
        <row r="334">
          <cell r="A334">
            <v>4130015000</v>
          </cell>
          <cell r="B334">
            <v>40160200</v>
          </cell>
          <cell r="C334" t="str">
            <v>S</v>
          </cell>
          <cell r="D334">
            <v>1</v>
          </cell>
          <cell r="E334" t="str">
            <v>Aufwendungen aus Verlust-Übernahme ErSt. Org.</v>
          </cell>
          <cell r="F334" t="str">
            <v>Expenses for transfer of losses - tax credits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4130019000</v>
          </cell>
          <cell r="B335" t="str">
            <v>New Position</v>
          </cell>
          <cell r="C335" t="str">
            <v>S</v>
          </cell>
          <cell r="D335">
            <v>1</v>
          </cell>
          <cell r="E335" t="str">
            <v>Aufwand aus Ergebnis Personengesellschaften</v>
          </cell>
          <cell r="F335" t="str">
            <v>Expenses from result partnership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4200000000</v>
          </cell>
          <cell r="B336">
            <v>40100200</v>
          </cell>
          <cell r="C336" t="str">
            <v>H</v>
          </cell>
          <cell r="D336">
            <v>-1</v>
          </cell>
          <cell r="E336" t="str">
            <v>Zins-Ergebnis</v>
          </cell>
          <cell r="F336" t="str">
            <v>Net interest</v>
          </cell>
          <cell r="G336" t="str">
            <v>x</v>
          </cell>
          <cell r="H336">
            <v>-75</v>
          </cell>
          <cell r="I336">
            <v>-84</v>
          </cell>
          <cell r="J336">
            <v>9</v>
          </cell>
          <cell r="K336">
            <v>0.10714285714285714</v>
          </cell>
        </row>
        <row r="337">
          <cell r="A337">
            <v>4210000000</v>
          </cell>
          <cell r="B337" t="str">
            <v>New Position</v>
          </cell>
          <cell r="C337" t="str">
            <v>H</v>
          </cell>
          <cell r="D337">
            <v>-1</v>
          </cell>
          <cell r="E337" t="str">
            <v>Zinserträge</v>
          </cell>
          <cell r="F337" t="str">
            <v>Interest income</v>
          </cell>
          <cell r="H337">
            <v>36</v>
          </cell>
          <cell r="I337">
            <v>41</v>
          </cell>
          <cell r="J337">
            <v>-5</v>
          </cell>
          <cell r="K337">
            <v>-0.12195121951219512</v>
          </cell>
        </row>
        <row r="338">
          <cell r="A338">
            <v>4210010000</v>
          </cell>
          <cell r="B338" t="str">
            <v>New Position</v>
          </cell>
          <cell r="C338" t="str">
            <v>H</v>
          </cell>
          <cell r="D338">
            <v>-1</v>
          </cell>
          <cell r="E338" t="str">
            <v>Zinserträge Wertpapiere</v>
          </cell>
          <cell r="F338" t="str">
            <v>Interest income securities</v>
          </cell>
          <cell r="H338">
            <v>2</v>
          </cell>
          <cell r="I338">
            <v>2</v>
          </cell>
          <cell r="J338">
            <v>0</v>
          </cell>
          <cell r="K338">
            <v>0</v>
          </cell>
        </row>
        <row r="339">
          <cell r="A339">
            <v>4210011000</v>
          </cell>
          <cell r="B339">
            <v>40130000</v>
          </cell>
          <cell r="C339" t="str">
            <v>H</v>
          </cell>
          <cell r="D339">
            <v>-1</v>
          </cell>
          <cell r="E339" t="str">
            <v>Erträge aus anderen Wertpap. und Ausleih. langfr. VG</v>
          </cell>
          <cell r="F339" t="str">
            <v>Income f. o. securities/loans - non-current assets</v>
          </cell>
          <cell r="H339">
            <v>2</v>
          </cell>
          <cell r="I339">
            <v>2</v>
          </cell>
          <cell r="J339">
            <v>0</v>
          </cell>
          <cell r="K339">
            <v>0</v>
          </cell>
        </row>
        <row r="340">
          <cell r="A340">
            <v>4210020000</v>
          </cell>
          <cell r="B340">
            <v>40140000</v>
          </cell>
          <cell r="C340" t="str">
            <v>H</v>
          </cell>
          <cell r="D340">
            <v>-1</v>
          </cell>
          <cell r="E340" t="str">
            <v>Zinserträge übrige</v>
          </cell>
          <cell r="F340" t="str">
            <v>Interest incom other</v>
          </cell>
          <cell r="G340" t="str">
            <v>x</v>
          </cell>
          <cell r="H340">
            <v>34</v>
          </cell>
          <cell r="I340">
            <v>39</v>
          </cell>
          <cell r="J340">
            <v>-5</v>
          </cell>
          <cell r="K340">
            <v>-0.12820512820512819</v>
          </cell>
        </row>
        <row r="341">
          <cell r="A341">
            <v>4210021000</v>
          </cell>
          <cell r="B341">
            <v>40140100</v>
          </cell>
          <cell r="C341" t="str">
            <v>H</v>
          </cell>
          <cell r="D341">
            <v>-1</v>
          </cell>
          <cell r="E341" t="str">
            <v>Sonst.Zinsen u.ähnl.Ertr. - verb. Unt.</v>
          </cell>
          <cell r="F341" t="str">
            <v>Oth.int.&amp; related inc.-group companies</v>
          </cell>
          <cell r="H341">
            <v>2</v>
          </cell>
          <cell r="I341">
            <v>1</v>
          </cell>
          <cell r="J341">
            <v>1</v>
          </cell>
          <cell r="K341">
            <v>1</v>
          </cell>
        </row>
        <row r="342">
          <cell r="A342">
            <v>4210022000</v>
          </cell>
          <cell r="B342">
            <v>40140200</v>
          </cell>
          <cell r="C342" t="str">
            <v>H</v>
          </cell>
          <cell r="D342">
            <v>-1</v>
          </cell>
          <cell r="E342" t="str">
            <v>Sonst.Zinsen u.ähnl.Ertr. - nicht-verb.Unt.</v>
          </cell>
          <cell r="F342" t="str">
            <v>Oth.int.&amp; related inc.-other than group comp.</v>
          </cell>
          <cell r="G342" t="str">
            <v>x</v>
          </cell>
          <cell r="H342">
            <v>32</v>
          </cell>
          <cell r="I342">
            <v>38</v>
          </cell>
          <cell r="J342">
            <v>-6</v>
          </cell>
          <cell r="K342">
            <v>-0.15789473684210525</v>
          </cell>
        </row>
        <row r="343">
          <cell r="A343">
            <v>4210023000</v>
          </cell>
          <cell r="B343" t="str">
            <v>New Position</v>
          </cell>
          <cell r="C343" t="str">
            <v>H</v>
          </cell>
          <cell r="D343">
            <v>-1</v>
          </cell>
          <cell r="E343" t="str">
            <v>Ertrag Vorfälligkeitszinsen / Strafzinsen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4210024000</v>
          </cell>
          <cell r="B344" t="str">
            <v>New Position</v>
          </cell>
          <cell r="C344" t="str">
            <v>H</v>
          </cell>
          <cell r="D344">
            <v>-1</v>
          </cell>
          <cell r="E344" t="str">
            <v>Tradingerträge aus realisierten Zinsswaps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4210029999</v>
          </cell>
          <cell r="B345" t="str">
            <v>New Position</v>
          </cell>
          <cell r="C345" t="str">
            <v>H</v>
          </cell>
          <cell r="D345">
            <v>-1</v>
          </cell>
          <cell r="E345" t="str">
            <v>Ertrag aus Zinssaldierung</v>
          </cell>
          <cell r="F345" t="str">
            <v>Income from elim. of interest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>
            <v>4220000000</v>
          </cell>
          <cell r="B346" t="str">
            <v>New Position</v>
          </cell>
          <cell r="C346" t="str">
            <v>S</v>
          </cell>
          <cell r="D346">
            <v>1</v>
          </cell>
          <cell r="E346" t="str">
            <v>Zinsaufwand</v>
          </cell>
          <cell r="F346" t="str">
            <v>Interest expenses</v>
          </cell>
          <cell r="G346" t="str">
            <v>x</v>
          </cell>
          <cell r="H346">
            <v>71</v>
          </cell>
          <cell r="I346">
            <v>76</v>
          </cell>
          <cell r="J346">
            <v>-5</v>
          </cell>
          <cell r="K346">
            <v>-6.5789473684210523E-2</v>
          </cell>
        </row>
        <row r="347">
          <cell r="A347">
            <v>4220021000</v>
          </cell>
          <cell r="B347">
            <v>40170100</v>
          </cell>
          <cell r="C347" t="str">
            <v>S</v>
          </cell>
          <cell r="D347">
            <v>1</v>
          </cell>
          <cell r="E347" t="str">
            <v>Zinsen und ähnl.Aufw. - verb. Unt.</v>
          </cell>
          <cell r="F347" t="str">
            <v>Int.&amp; similar expenses-group companies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>
            <v>4220022000</v>
          </cell>
          <cell r="B348">
            <v>40170200</v>
          </cell>
          <cell r="C348" t="str">
            <v>S</v>
          </cell>
          <cell r="D348">
            <v>1</v>
          </cell>
          <cell r="E348" t="str">
            <v>Zinsen und ähnl.Aufw. - nicht-verb. Unt.</v>
          </cell>
          <cell r="F348" t="str">
            <v>Int.&amp; similar expenses-other than group comp.</v>
          </cell>
          <cell r="G348" t="str">
            <v>x</v>
          </cell>
          <cell r="H348">
            <v>77</v>
          </cell>
          <cell r="I348">
            <v>80</v>
          </cell>
          <cell r="J348">
            <v>-3</v>
          </cell>
          <cell r="K348">
            <v>-3.7499999999999999E-2</v>
          </cell>
        </row>
        <row r="349">
          <cell r="A349">
            <v>4220023000</v>
          </cell>
          <cell r="B349" t="str">
            <v>New Position</v>
          </cell>
          <cell r="C349" t="str">
            <v>S</v>
          </cell>
          <cell r="D349">
            <v>1</v>
          </cell>
          <cell r="E349" t="str">
            <v>Aufw. Vorfälligkeitszinsen / Strafzinsen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>
            <v>4220024000</v>
          </cell>
          <cell r="B350" t="str">
            <v>New Position</v>
          </cell>
          <cell r="C350" t="str">
            <v>S</v>
          </cell>
          <cell r="D350">
            <v>1</v>
          </cell>
          <cell r="E350" t="str">
            <v>Tradingaufwand aus realisierten Zinsswaps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>
            <v>4220025000</v>
          </cell>
          <cell r="B351" t="str">
            <v>New Position</v>
          </cell>
          <cell r="C351" t="str">
            <v>S</v>
          </cell>
          <cell r="D351">
            <v>1</v>
          </cell>
          <cell r="E351" t="str">
            <v>Aktivierungspflichtige Fremdkapitalkosten (IAS 23)</v>
          </cell>
          <cell r="H351">
            <v>-6</v>
          </cell>
          <cell r="I351">
            <v>-4</v>
          </cell>
          <cell r="J351">
            <v>-2</v>
          </cell>
          <cell r="K351">
            <v>-0.5</v>
          </cell>
        </row>
        <row r="352">
          <cell r="A352">
            <v>4220029999</v>
          </cell>
          <cell r="B352" t="str">
            <v>New Position</v>
          </cell>
          <cell r="C352" t="str">
            <v>S</v>
          </cell>
          <cell r="D352">
            <v>1</v>
          </cell>
          <cell r="E352" t="str">
            <v>Aufwand aus Zinssaldierung</v>
          </cell>
          <cell r="F352" t="str">
            <v>Expenses for elim. of interest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>
            <v>4250000000</v>
          </cell>
          <cell r="B353">
            <v>40171000</v>
          </cell>
          <cell r="C353" t="str">
            <v>S</v>
          </cell>
          <cell r="D353">
            <v>1</v>
          </cell>
          <cell r="E353" t="str">
            <v>Aufzinsung Rückstellungen</v>
          </cell>
          <cell r="F353" t="str">
            <v>Int. accumulation for provisions/accruals</v>
          </cell>
          <cell r="H353">
            <v>40</v>
          </cell>
          <cell r="I353">
            <v>49</v>
          </cell>
          <cell r="J353">
            <v>-9</v>
          </cell>
          <cell r="K353">
            <v>-0.18367346938775511</v>
          </cell>
        </row>
        <row r="354">
          <cell r="A354">
            <v>4250015000</v>
          </cell>
          <cell r="B354">
            <v>40171100</v>
          </cell>
          <cell r="C354" t="str">
            <v>S</v>
          </cell>
          <cell r="D354">
            <v>1</v>
          </cell>
          <cell r="E354" t="str">
            <v>Aufzinsung Pensionsrückstellungen</v>
          </cell>
          <cell r="F354" t="str">
            <v>Int. accumulation for provisions f. pensions</v>
          </cell>
          <cell r="G354" t="str">
            <v>x</v>
          </cell>
          <cell r="H354">
            <v>39</v>
          </cell>
          <cell r="I354">
            <v>45</v>
          </cell>
          <cell r="J354">
            <v>-6</v>
          </cell>
          <cell r="K354">
            <v>-0.13333333333333333</v>
          </cell>
        </row>
        <row r="355">
          <cell r="A355">
            <v>4250015100</v>
          </cell>
          <cell r="B355" t="str">
            <v>New Position</v>
          </cell>
          <cell r="C355" t="str">
            <v>H</v>
          </cell>
          <cell r="D355">
            <v>-1</v>
          </cell>
          <cell r="E355" t="str">
            <v>Ertrag aus Plan Assets</v>
          </cell>
          <cell r="F355" t="str">
            <v>Income from Plan Assets</v>
          </cell>
          <cell r="H355">
            <v>87</v>
          </cell>
          <cell r="I355">
            <v>70</v>
          </cell>
          <cell r="J355">
            <v>17</v>
          </cell>
          <cell r="K355">
            <v>0.24285714285714285</v>
          </cell>
        </row>
        <row r="356">
          <cell r="A356">
            <v>4250015500</v>
          </cell>
          <cell r="B356" t="str">
            <v>New Position</v>
          </cell>
          <cell r="C356" t="str">
            <v>S</v>
          </cell>
          <cell r="D356">
            <v>1</v>
          </cell>
          <cell r="E356" t="str">
            <v>Aufwand Aufzinsung Pensionsrückstellungen</v>
          </cell>
          <cell r="F356" t="str">
            <v>Expenses Int. accum. for pens.provisions</v>
          </cell>
          <cell r="G356" t="str">
            <v>x</v>
          </cell>
          <cell r="H356">
            <v>126</v>
          </cell>
          <cell r="I356">
            <v>115</v>
          </cell>
          <cell r="J356">
            <v>11</v>
          </cell>
          <cell r="K356">
            <v>9.5652173913043481E-2</v>
          </cell>
        </row>
        <row r="357">
          <cell r="A357">
            <v>4250016000</v>
          </cell>
          <cell r="B357" t="str">
            <v>New Position</v>
          </cell>
          <cell r="C357" t="str">
            <v>S</v>
          </cell>
          <cell r="D357">
            <v>1</v>
          </cell>
          <cell r="E357" t="str">
            <v>Aufwand Aufzinsung ATZ</v>
          </cell>
          <cell r="H357">
            <v>0</v>
          </cell>
          <cell r="I357">
            <v>2</v>
          </cell>
          <cell r="J357">
            <v>-2</v>
          </cell>
          <cell r="K357">
            <v>-1</v>
          </cell>
        </row>
        <row r="358">
          <cell r="A358">
            <v>4250017000</v>
          </cell>
          <cell r="B358">
            <v>40171200</v>
          </cell>
          <cell r="C358" t="str">
            <v>S</v>
          </cell>
          <cell r="D358">
            <v>1</v>
          </cell>
          <cell r="E358" t="str">
            <v>Aufzinsung sonst. Rückstellungen</v>
          </cell>
          <cell r="F358" t="str">
            <v>Int. accumulation other provisions/accruals</v>
          </cell>
          <cell r="H358">
            <v>1</v>
          </cell>
          <cell r="I358">
            <v>2</v>
          </cell>
          <cell r="J358">
            <v>-1</v>
          </cell>
          <cell r="K358">
            <v>-0.5</v>
          </cell>
        </row>
        <row r="359">
          <cell r="A359">
            <v>4300000000</v>
          </cell>
          <cell r="B359" t="str">
            <v>New Position</v>
          </cell>
          <cell r="C359" t="str">
            <v>H</v>
          </cell>
          <cell r="D359">
            <v>-1</v>
          </cell>
          <cell r="E359" t="str">
            <v>Ergebnis Handels- und Sicherungsgeschäfte</v>
          </cell>
          <cell r="F359" t="str">
            <v>Trading result</v>
          </cell>
          <cell r="H359">
            <v>-41</v>
          </cell>
          <cell r="I359">
            <v>-29</v>
          </cell>
          <cell r="J359">
            <v>-12</v>
          </cell>
          <cell r="K359">
            <v>-0.41379310344827586</v>
          </cell>
        </row>
        <row r="360">
          <cell r="A360">
            <v>4300010000</v>
          </cell>
          <cell r="B360" t="str">
            <v>New Position</v>
          </cell>
          <cell r="C360" t="str">
            <v>H</v>
          </cell>
          <cell r="D360">
            <v>-1</v>
          </cell>
          <cell r="E360" t="str">
            <v>Handelsgeschäfte-Ergebnis</v>
          </cell>
          <cell r="G360" t="str">
            <v>x</v>
          </cell>
          <cell r="H360">
            <v>-38</v>
          </cell>
          <cell r="I360">
            <v>21</v>
          </cell>
          <cell r="J360">
            <v>-59</v>
          </cell>
          <cell r="K360">
            <v>0</v>
          </cell>
        </row>
        <row r="361">
          <cell r="A361">
            <v>4300011000</v>
          </cell>
          <cell r="B361">
            <v>40142110</v>
          </cell>
          <cell r="C361" t="str">
            <v>H</v>
          </cell>
          <cell r="D361">
            <v>-1</v>
          </cell>
          <cell r="E361" t="str">
            <v>Ertrag aus Handelsgeschäften</v>
          </cell>
          <cell r="F361" t="str">
            <v>Income from financial instr.held for trading</v>
          </cell>
          <cell r="G361" t="str">
            <v>x</v>
          </cell>
          <cell r="H361">
            <v>16</v>
          </cell>
          <cell r="I361">
            <v>80</v>
          </cell>
          <cell r="J361">
            <v>-64</v>
          </cell>
          <cell r="K361">
            <v>-0.8</v>
          </cell>
        </row>
        <row r="362">
          <cell r="A362">
            <v>4300016000</v>
          </cell>
          <cell r="B362">
            <v>40172110</v>
          </cell>
          <cell r="C362" t="str">
            <v>S</v>
          </cell>
          <cell r="D362">
            <v>1</v>
          </cell>
          <cell r="E362" t="str">
            <v>Aufwendungen aus Handelsgeschäften</v>
          </cell>
          <cell r="F362" t="str">
            <v>Expenses from financial instr.held for trading</v>
          </cell>
          <cell r="H362">
            <v>54</v>
          </cell>
          <cell r="I362">
            <v>59</v>
          </cell>
          <cell r="J362">
            <v>-5</v>
          </cell>
          <cell r="K362">
            <v>-8.4745762711864403E-2</v>
          </cell>
        </row>
        <row r="363">
          <cell r="A363">
            <v>4300030000</v>
          </cell>
          <cell r="B363" t="str">
            <v>New Position</v>
          </cell>
          <cell r="C363" t="str">
            <v>H</v>
          </cell>
          <cell r="D363">
            <v>-1</v>
          </cell>
          <cell r="E363" t="str">
            <v>Erg. aus ineffektiven Cashflow Hedging Instrumenten</v>
          </cell>
          <cell r="H363">
            <v>0</v>
          </cell>
          <cell r="I363">
            <v>-3</v>
          </cell>
          <cell r="J363">
            <v>3</v>
          </cell>
          <cell r="K363">
            <v>1</v>
          </cell>
        </row>
        <row r="364">
          <cell r="A364">
            <v>4300031100</v>
          </cell>
          <cell r="B364" t="str">
            <v>New Position</v>
          </cell>
          <cell r="C364" t="str">
            <v>H</v>
          </cell>
          <cell r="D364">
            <v>-1</v>
          </cell>
          <cell r="E364" t="str">
            <v>Erträge ineff. Cashflow Hedging Instrumenten</v>
          </cell>
          <cell r="G364" t="str">
            <v>x</v>
          </cell>
          <cell r="H364">
            <v>2</v>
          </cell>
          <cell r="I364">
            <v>0</v>
          </cell>
          <cell r="J364">
            <v>2</v>
          </cell>
          <cell r="K364">
            <v>0</v>
          </cell>
        </row>
        <row r="365">
          <cell r="A365">
            <v>4300032100</v>
          </cell>
          <cell r="B365" t="str">
            <v>New Position</v>
          </cell>
          <cell r="C365" t="str">
            <v>S</v>
          </cell>
          <cell r="D365">
            <v>1</v>
          </cell>
          <cell r="E365" t="str">
            <v>Aufwand ineff. Cashflow Hedging Instrumenten</v>
          </cell>
          <cell r="H365">
            <v>2</v>
          </cell>
          <cell r="I365">
            <v>3</v>
          </cell>
          <cell r="J365">
            <v>-1</v>
          </cell>
          <cell r="K365">
            <v>-0.33333333333333331</v>
          </cell>
        </row>
        <row r="366">
          <cell r="A366">
            <v>4300040000</v>
          </cell>
          <cell r="B366" t="str">
            <v>New Position</v>
          </cell>
          <cell r="C366" t="str">
            <v>H</v>
          </cell>
          <cell r="D366">
            <v>-1</v>
          </cell>
          <cell r="E366" t="str">
            <v>Ergebnis aus Bewertung Hedges Zeitwertkomponente</v>
          </cell>
          <cell r="H366">
            <v>-3</v>
          </cell>
          <cell r="I366">
            <v>-47</v>
          </cell>
          <cell r="J366">
            <v>44</v>
          </cell>
          <cell r="K366">
            <v>0.93617021276595747</v>
          </cell>
        </row>
        <row r="367">
          <cell r="A367">
            <v>4300041000</v>
          </cell>
          <cell r="B367" t="str">
            <v>New Position</v>
          </cell>
          <cell r="C367" t="str">
            <v>H</v>
          </cell>
          <cell r="D367">
            <v>-1</v>
          </cell>
          <cell r="E367" t="str">
            <v>Erträge aus Bewertung Hedges Zeitwert</v>
          </cell>
          <cell r="G367" t="str">
            <v>x</v>
          </cell>
          <cell r="H367">
            <v>2</v>
          </cell>
          <cell r="I367">
            <v>3</v>
          </cell>
          <cell r="J367">
            <v>-1</v>
          </cell>
          <cell r="K367">
            <v>-0.33333333333333331</v>
          </cell>
        </row>
        <row r="368">
          <cell r="A368">
            <v>4300042000</v>
          </cell>
          <cell r="B368" t="str">
            <v>New Position</v>
          </cell>
          <cell r="C368" t="str">
            <v>S</v>
          </cell>
          <cell r="D368">
            <v>1</v>
          </cell>
          <cell r="E368" t="str">
            <v>Aufwendungen aus Bewertung Hedges Zeitwert</v>
          </cell>
          <cell r="H368">
            <v>5</v>
          </cell>
          <cell r="I368">
            <v>50</v>
          </cell>
          <cell r="J368">
            <v>-45</v>
          </cell>
          <cell r="K368">
            <v>-0.9</v>
          </cell>
        </row>
        <row r="369">
          <cell r="A369">
            <v>4300060000</v>
          </cell>
          <cell r="B369" t="str">
            <v>New Position</v>
          </cell>
          <cell r="C369" t="str">
            <v>H</v>
          </cell>
          <cell r="D369">
            <v>-1</v>
          </cell>
          <cell r="E369" t="str">
            <v>Ergebnis Fair Value Hedges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>
            <v>4300061100</v>
          </cell>
          <cell r="B370" t="str">
            <v>New Position</v>
          </cell>
          <cell r="C370" t="str">
            <v>H</v>
          </cell>
          <cell r="D370">
            <v>-1</v>
          </cell>
          <cell r="E370" t="str">
            <v>Ertrag aus Fair value Sicherungsintrumenten</v>
          </cell>
          <cell r="H370">
            <v>4</v>
          </cell>
          <cell r="I370">
            <v>-15</v>
          </cell>
          <cell r="J370">
            <v>19</v>
          </cell>
          <cell r="K370">
            <v>0</v>
          </cell>
        </row>
        <row r="371">
          <cell r="A371">
            <v>4300061500</v>
          </cell>
          <cell r="B371" t="str">
            <v>New Position</v>
          </cell>
          <cell r="C371" t="str">
            <v>S</v>
          </cell>
          <cell r="D371">
            <v>1</v>
          </cell>
          <cell r="E371" t="str">
            <v>Aufwand aus Fair value Sicherungsintrumenten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>
            <v>4300063100</v>
          </cell>
          <cell r="B372" t="str">
            <v>New Position</v>
          </cell>
          <cell r="C372" t="str">
            <v>H</v>
          </cell>
          <cell r="D372">
            <v>-1</v>
          </cell>
          <cell r="E372" t="str">
            <v>Ertrag gesichertes Grundgeschäft - Fair Value hedges</v>
          </cell>
          <cell r="G372" t="str">
            <v>x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>
            <v>4300063500</v>
          </cell>
          <cell r="B373" t="str">
            <v>New Position</v>
          </cell>
          <cell r="C373" t="str">
            <v>S</v>
          </cell>
          <cell r="D373">
            <v>1</v>
          </cell>
          <cell r="E373" t="str">
            <v>Aufwand gesichertes Grundgeschäft - Fair Value hedges</v>
          </cell>
          <cell r="H373">
            <v>4</v>
          </cell>
          <cell r="I373">
            <v>-15</v>
          </cell>
          <cell r="J373">
            <v>19</v>
          </cell>
          <cell r="K373">
            <v>0</v>
          </cell>
        </row>
        <row r="374">
          <cell r="A374">
            <v>4400000000</v>
          </cell>
          <cell r="B374" t="str">
            <v>New Position</v>
          </cell>
          <cell r="C374" t="str">
            <v>S</v>
          </cell>
          <cell r="D374">
            <v>1</v>
          </cell>
          <cell r="E374" t="str">
            <v>Außerplanmäßige AfA auf langfr. finanzielle VG</v>
          </cell>
          <cell r="F374" t="str">
            <v>Extraordinary depreciation of non-current financial investments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>
            <v>4400011000</v>
          </cell>
          <cell r="B375">
            <v>40150100</v>
          </cell>
          <cell r="C375" t="str">
            <v>S</v>
          </cell>
          <cell r="D375">
            <v>1</v>
          </cell>
          <cell r="E375" t="str">
            <v>Außerplanmäßige AfA auf langfr. finanzielle VG o.z.Verkauf</v>
          </cell>
          <cell r="F375" t="str">
            <v>Extraordinary depreciation of non-current financial investments excl. held fo sale</v>
          </cell>
          <cell r="G375" t="str">
            <v>x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>
            <v>4400016000</v>
          </cell>
          <cell r="B376" t="str">
            <v>New Position</v>
          </cell>
          <cell r="C376" t="str">
            <v>S</v>
          </cell>
          <cell r="D376">
            <v>1</v>
          </cell>
          <cell r="E376" t="str">
            <v>Außerplanmäßige AfA auf langfr. finanzielle VG z. Verkauf</v>
          </cell>
          <cell r="F376" t="str">
            <v>Extraordinary depreciation of non-current financial investments held for sale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>
            <v>5900000000</v>
          </cell>
          <cell r="B377">
            <v>60100000</v>
          </cell>
          <cell r="C377" t="str">
            <v>S</v>
          </cell>
          <cell r="D377">
            <v>1</v>
          </cell>
          <cell r="E377" t="str">
            <v>Ertragsteuern</v>
          </cell>
          <cell r="F377" t="str">
            <v>Income taxes</v>
          </cell>
          <cell r="G377" t="str">
            <v>x</v>
          </cell>
          <cell r="H377">
            <v>-59</v>
          </cell>
          <cell r="I377">
            <v>-125</v>
          </cell>
          <cell r="J377">
            <v>66</v>
          </cell>
          <cell r="K377">
            <v>0.52800000000000002</v>
          </cell>
        </row>
        <row r="378">
          <cell r="A378">
            <v>5900010000</v>
          </cell>
          <cell r="B378">
            <v>60110000</v>
          </cell>
          <cell r="C378" t="str">
            <v>S</v>
          </cell>
          <cell r="D378">
            <v>1</v>
          </cell>
          <cell r="E378" t="str">
            <v>Steuern vom Einkommen und vom Ertrag</v>
          </cell>
          <cell r="F378" t="str">
            <v>Taxes on income</v>
          </cell>
          <cell r="G378" t="str">
            <v>x</v>
          </cell>
          <cell r="H378">
            <v>46</v>
          </cell>
          <cell r="I378">
            <v>17</v>
          </cell>
          <cell r="J378">
            <v>29</v>
          </cell>
          <cell r="K378">
            <v>1.7058823529411764</v>
          </cell>
        </row>
        <row r="379">
          <cell r="A379">
            <v>5900011000</v>
          </cell>
          <cell r="B379">
            <v>60110100</v>
          </cell>
          <cell r="C379" t="str">
            <v>S</v>
          </cell>
          <cell r="D379">
            <v>1</v>
          </cell>
          <cell r="E379" t="str">
            <v>Steuern vom Einkommen/Ertrag an den Fiskus</v>
          </cell>
          <cell r="F379" t="str">
            <v>Income tax to be paid to the fiscal office</v>
          </cell>
          <cell r="G379" t="str">
            <v>x</v>
          </cell>
          <cell r="H379">
            <v>28</v>
          </cell>
          <cell r="I379">
            <v>14</v>
          </cell>
          <cell r="J379">
            <v>14</v>
          </cell>
          <cell r="K379">
            <v>1</v>
          </cell>
        </row>
        <row r="380">
          <cell r="A380">
            <v>5900012000</v>
          </cell>
          <cell r="B380">
            <v>60110200</v>
          </cell>
          <cell r="C380" t="str">
            <v>S</v>
          </cell>
          <cell r="D380">
            <v>1</v>
          </cell>
          <cell r="E380" t="str">
            <v>Steuern vom Eink./Ertrag v.Organträger be-/entlast</v>
          </cell>
          <cell r="F380" t="str">
            <v>Income tax charged/disburdened by dominant company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>
            <v>5900013000</v>
          </cell>
          <cell r="B381">
            <v>60110400</v>
          </cell>
          <cell r="C381" t="str">
            <v>H</v>
          </cell>
          <cell r="D381">
            <v>-1</v>
          </cell>
          <cell r="E381" t="str">
            <v>Erträge aus der Auflösung Steuerrückstellungen</v>
          </cell>
          <cell r="F381" t="str">
            <v>Income f. the disposal of tax provisions</v>
          </cell>
          <cell r="H381">
            <v>3</v>
          </cell>
          <cell r="I381">
            <v>2</v>
          </cell>
          <cell r="J381">
            <v>1</v>
          </cell>
          <cell r="K381">
            <v>0.5</v>
          </cell>
        </row>
        <row r="382">
          <cell r="A382">
            <v>5900014000</v>
          </cell>
          <cell r="B382">
            <v>60110500</v>
          </cell>
          <cell r="C382" t="str">
            <v>H</v>
          </cell>
          <cell r="D382">
            <v>-1</v>
          </cell>
          <cell r="E382" t="str">
            <v>Erträge aus Steuererstattungen Eink./Ertrag Vorjahre</v>
          </cell>
          <cell r="F382" t="str">
            <v>Income f. income tax refunds of previous year</v>
          </cell>
          <cell r="H382">
            <v>0</v>
          </cell>
          <cell r="I382">
            <v>8</v>
          </cell>
          <cell r="J382">
            <v>-8</v>
          </cell>
          <cell r="K382">
            <v>-1</v>
          </cell>
        </row>
        <row r="383">
          <cell r="A383">
            <v>5900017000</v>
          </cell>
          <cell r="B383" t="str">
            <v>New Position</v>
          </cell>
          <cell r="C383" t="str">
            <v>S</v>
          </cell>
          <cell r="D383">
            <v>1</v>
          </cell>
          <cell r="E383" t="str">
            <v>Aufw. Steuernachzahlungen Vorjahre / Betriebsprüfungen</v>
          </cell>
          <cell r="H383">
            <v>21</v>
          </cell>
          <cell r="I383">
            <v>13</v>
          </cell>
          <cell r="J383">
            <v>8</v>
          </cell>
          <cell r="K383">
            <v>0.61538461538461542</v>
          </cell>
        </row>
        <row r="384">
          <cell r="A384">
            <v>5900021000</v>
          </cell>
          <cell r="B384">
            <v>60120000</v>
          </cell>
          <cell r="C384" t="str">
            <v>S</v>
          </cell>
          <cell r="D384">
            <v>1</v>
          </cell>
          <cell r="E384" t="str">
            <v>Latente Steuern</v>
          </cell>
          <cell r="F384" t="str">
            <v>Deferred taxes</v>
          </cell>
          <cell r="H384">
            <v>-105</v>
          </cell>
          <cell r="I384">
            <v>-142</v>
          </cell>
          <cell r="J384">
            <v>37</v>
          </cell>
          <cell r="K384">
            <v>0.26056338028169013</v>
          </cell>
        </row>
        <row r="388">
          <cell r="A388" t="str">
            <v>EBT</v>
          </cell>
          <cell r="H388">
            <v>-307</v>
          </cell>
          <cell r="I388">
            <v>-580</v>
          </cell>
        </row>
        <row r="389">
          <cell r="E389" t="str">
            <v>Zinsergebnis</v>
          </cell>
          <cell r="H389">
            <v>-75</v>
          </cell>
          <cell r="I389">
            <v>-84</v>
          </cell>
        </row>
        <row r="390">
          <cell r="A390" t="str">
            <v>EBIT</v>
          </cell>
          <cell r="H390">
            <v>-232</v>
          </cell>
          <cell r="I390">
            <v>-496</v>
          </cell>
        </row>
        <row r="391">
          <cell r="E391" t="str">
            <v>Abschreibungen (betrieblich)</v>
          </cell>
          <cell r="H391">
            <v>340</v>
          </cell>
          <cell r="I391">
            <v>490</v>
          </cell>
        </row>
        <row r="392">
          <cell r="E392" t="str">
            <v>Abschreibungen (Equity)</v>
          </cell>
          <cell r="H392">
            <v>0</v>
          </cell>
          <cell r="I392">
            <v>0</v>
          </cell>
        </row>
        <row r="393">
          <cell r="E393" t="str">
            <v>AfA auf Finanzanlagen, Wertpapiere und Vermögenswerte zum Verkauf</v>
          </cell>
          <cell r="H393">
            <v>0</v>
          </cell>
          <cell r="I393">
            <v>4</v>
          </cell>
        </row>
        <row r="394">
          <cell r="A394" t="str">
            <v>EBITDA</v>
          </cell>
          <cell r="H394">
            <v>108</v>
          </cell>
          <cell r="I394">
            <v>-2</v>
          </cell>
        </row>
        <row r="401">
          <cell r="A401" t="str">
            <v>vgl. operative Marge</v>
          </cell>
          <cell r="H401">
            <v>-3.4818941504178275E-2</v>
          </cell>
          <cell r="I401">
            <v>-5.205190102595051E-2</v>
          </cell>
        </row>
      </sheetData>
      <sheetData sheetId="7" refreshError="1"/>
      <sheetData sheetId="8">
        <row r="3">
          <cell r="A3" t="str">
            <v>GCA</v>
          </cell>
          <cell r="B3" t="str">
            <v>PNR</v>
          </cell>
          <cell r="E3" t="str">
            <v>Bezeichnung deutsch</v>
          </cell>
          <cell r="F3" t="str">
            <v>Bezeichnung englisch</v>
          </cell>
          <cell r="G3" t="str">
            <v>zurück-gerechnet</v>
          </cell>
          <cell r="H3" t="str">
            <v>Segment Passage</v>
          </cell>
          <cell r="I3" t="str">
            <v>Segment Logistik</v>
          </cell>
          <cell r="J3" t="str">
            <v>Segment Technik</v>
          </cell>
          <cell r="K3" t="str">
            <v>Segment Catering</v>
          </cell>
          <cell r="L3" t="str">
            <v>Segment
IT SVCs</v>
          </cell>
          <cell r="M3" t="str">
            <v>Segment
Service und Finanzgesellschaften</v>
          </cell>
          <cell r="N3" t="str">
            <v>Konzernfunktionen</v>
          </cell>
          <cell r="O3" t="str">
            <v>Summe Segmente</v>
          </cell>
        </row>
        <row r="4">
          <cell r="A4">
            <v>1000000000</v>
          </cell>
          <cell r="B4">
            <v>10000000</v>
          </cell>
          <cell r="C4" t="str">
            <v>S</v>
          </cell>
          <cell r="D4">
            <v>1</v>
          </cell>
          <cell r="E4" t="str">
            <v>A K T I V A</v>
          </cell>
          <cell r="F4" t="str">
            <v>A S S E T S</v>
          </cell>
          <cell r="H4">
            <v>26976</v>
          </cell>
          <cell r="I4">
            <v>1333</v>
          </cell>
          <cell r="J4">
            <v>3509</v>
          </cell>
          <cell r="K4">
            <v>1649</v>
          </cell>
          <cell r="L4">
            <v>324</v>
          </cell>
          <cell r="M4">
            <v>2737</v>
          </cell>
          <cell r="N4">
            <v>2111</v>
          </cell>
          <cell r="O4">
            <v>38640</v>
          </cell>
          <cell r="P4">
            <v>0.40193008999631274</v>
          </cell>
        </row>
        <row r="5">
          <cell r="A5">
            <v>1300000000</v>
          </cell>
          <cell r="B5" t="str">
            <v>New Position</v>
          </cell>
          <cell r="C5" t="str">
            <v>S</v>
          </cell>
          <cell r="D5">
            <v>1</v>
          </cell>
          <cell r="E5" t="str">
            <v>Langfristige Vermögenswerte</v>
          </cell>
          <cell r="F5" t="str">
            <v>Non-current assets</v>
          </cell>
          <cell r="H5">
            <v>21834</v>
          </cell>
          <cell r="I5">
            <v>947</v>
          </cell>
          <cell r="J5">
            <v>2103</v>
          </cell>
          <cell r="K5">
            <v>1095</v>
          </cell>
          <cell r="L5">
            <v>159</v>
          </cell>
          <cell r="M5">
            <v>1110</v>
          </cell>
          <cell r="N5">
            <v>0</v>
          </cell>
          <cell r="O5">
            <v>27248</v>
          </cell>
          <cell r="P5">
            <v>0.31786316999932751</v>
          </cell>
        </row>
        <row r="6">
          <cell r="A6">
            <v>1310000000</v>
          </cell>
          <cell r="B6">
            <v>10310000</v>
          </cell>
          <cell r="C6" t="str">
            <v>S</v>
          </cell>
          <cell r="D6">
            <v>1</v>
          </cell>
          <cell r="E6" t="str">
            <v>Immaterielle Vermögenswerte</v>
          </cell>
          <cell r="F6" t="str">
            <v>Intangible assets</v>
          </cell>
          <cell r="H6">
            <v>1025</v>
          </cell>
          <cell r="I6">
            <v>47</v>
          </cell>
          <cell r="J6">
            <v>52</v>
          </cell>
          <cell r="K6">
            <v>395</v>
          </cell>
          <cell r="L6">
            <v>41</v>
          </cell>
          <cell r="M6">
            <v>5</v>
          </cell>
          <cell r="N6">
            <v>0</v>
          </cell>
          <cell r="O6">
            <v>1564</v>
          </cell>
          <cell r="P6">
            <v>0.10892992000003687</v>
          </cell>
        </row>
        <row r="7">
          <cell r="A7">
            <v>1311000000</v>
          </cell>
          <cell r="B7" t="str">
            <v>New Position</v>
          </cell>
          <cell r="C7" t="str">
            <v>S</v>
          </cell>
          <cell r="D7">
            <v>1</v>
          </cell>
          <cell r="E7" t="str">
            <v>Immaterielle Vermögenswerte mit unbegrentzer Nutzungsdauer</v>
          </cell>
          <cell r="F7" t="str">
            <v>Intangible assets with infinite use</v>
          </cell>
          <cell r="G7" t="str">
            <v>x</v>
          </cell>
          <cell r="H7">
            <v>824</v>
          </cell>
          <cell r="I7">
            <v>0</v>
          </cell>
          <cell r="J7">
            <v>0</v>
          </cell>
          <cell r="K7">
            <v>365</v>
          </cell>
          <cell r="L7">
            <v>0</v>
          </cell>
          <cell r="M7">
            <v>0</v>
          </cell>
          <cell r="N7">
            <v>0</v>
          </cell>
          <cell r="O7">
            <v>1188</v>
          </cell>
          <cell r="P7">
            <v>0.36168982999993204</v>
          </cell>
        </row>
        <row r="8">
          <cell r="A8">
            <v>1311100000</v>
          </cell>
          <cell r="B8">
            <v>10310200</v>
          </cell>
          <cell r="C8" t="str">
            <v>S</v>
          </cell>
          <cell r="D8">
            <v>1</v>
          </cell>
          <cell r="E8" t="str">
            <v>Geschäfts- oder Firmen-Wert</v>
          </cell>
          <cell r="F8" t="str">
            <v>Goodwill</v>
          </cell>
          <cell r="G8" t="str">
            <v>x</v>
          </cell>
          <cell r="H8">
            <v>252</v>
          </cell>
          <cell r="I8">
            <v>0</v>
          </cell>
          <cell r="J8">
            <v>0</v>
          </cell>
          <cell r="K8">
            <v>364</v>
          </cell>
          <cell r="L8">
            <v>0</v>
          </cell>
          <cell r="M8">
            <v>0</v>
          </cell>
          <cell r="N8">
            <v>0</v>
          </cell>
          <cell r="O8">
            <v>615</v>
          </cell>
          <cell r="P8">
            <v>0.57931159999998272</v>
          </cell>
        </row>
        <row r="9">
          <cell r="A9">
            <v>1311111000</v>
          </cell>
          <cell r="B9">
            <v>10310210</v>
          </cell>
          <cell r="C9" t="str">
            <v>S</v>
          </cell>
          <cell r="D9">
            <v>1</v>
          </cell>
          <cell r="E9" t="str">
            <v>Geschäfts- oder Firmen-Wert (Einzelabschluss)</v>
          </cell>
          <cell r="F9" t="str">
            <v>Goodwill - individual financial statement</v>
          </cell>
          <cell r="H9">
            <v>0</v>
          </cell>
          <cell r="I9">
            <v>0</v>
          </cell>
          <cell r="J9">
            <v>0</v>
          </cell>
          <cell r="K9">
            <v>64</v>
          </cell>
          <cell r="L9">
            <v>0</v>
          </cell>
          <cell r="M9">
            <v>0</v>
          </cell>
          <cell r="N9">
            <v>0</v>
          </cell>
          <cell r="O9">
            <v>64</v>
          </cell>
          <cell r="P9">
            <v>0.19503808999999706</v>
          </cell>
        </row>
        <row r="10">
          <cell r="A10">
            <v>1311113000</v>
          </cell>
          <cell r="B10">
            <v>10310220</v>
          </cell>
          <cell r="C10" t="str">
            <v>S</v>
          </cell>
          <cell r="D10">
            <v>1</v>
          </cell>
          <cell r="E10" t="str">
            <v>Geschäfts- oder Firmen-Wert (Vollkonsolid.)</v>
          </cell>
          <cell r="F10" t="str">
            <v>Goodwill - purchase method</v>
          </cell>
          <cell r="G10" t="str">
            <v>x</v>
          </cell>
          <cell r="H10">
            <v>252</v>
          </cell>
          <cell r="I10">
            <v>0</v>
          </cell>
          <cell r="J10">
            <v>0</v>
          </cell>
          <cell r="K10">
            <v>300</v>
          </cell>
          <cell r="L10">
            <v>0</v>
          </cell>
          <cell r="M10">
            <v>0</v>
          </cell>
          <cell r="N10">
            <v>0</v>
          </cell>
          <cell r="O10">
            <v>551</v>
          </cell>
          <cell r="P10">
            <v>0.38427350999995724</v>
          </cell>
        </row>
        <row r="11">
          <cell r="A11">
            <v>1311115000</v>
          </cell>
          <cell r="B11">
            <v>10310230</v>
          </cell>
          <cell r="C11" t="str">
            <v>S</v>
          </cell>
          <cell r="D11">
            <v>1</v>
          </cell>
          <cell r="E11" t="str">
            <v>Geschäfts- oder Firmen-Wert (Quoten-Konsolid.)</v>
          </cell>
          <cell r="F11" t="str">
            <v>Goodwill - proportional consolidation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>
            <v>1311117000</v>
          </cell>
          <cell r="B12">
            <v>10310240</v>
          </cell>
          <cell r="C12" t="str">
            <v>S</v>
          </cell>
          <cell r="D12">
            <v>1</v>
          </cell>
          <cell r="E12" t="str">
            <v>Geschäfts- oder Firmen-Wert (Teilkonzern)</v>
          </cell>
          <cell r="F12" t="str">
            <v>Goodwill - purchase method (subgroups)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>
            <v>1311200000</v>
          </cell>
          <cell r="B13" t="str">
            <v>New Position</v>
          </cell>
          <cell r="C13" t="str">
            <v>S</v>
          </cell>
          <cell r="D13">
            <v>1</v>
          </cell>
          <cell r="E13" t="str">
            <v>Sonstige immat. Vermögenswerte mit unbegrenzter Nutzungsdauer</v>
          </cell>
          <cell r="F13" t="str">
            <v>Other intangible assets</v>
          </cell>
          <cell r="H13">
            <v>572</v>
          </cell>
          <cell r="I13">
            <v>0</v>
          </cell>
          <cell r="J13">
            <v>0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573</v>
          </cell>
          <cell r="P13">
            <v>0.21762176999993699</v>
          </cell>
        </row>
        <row r="14">
          <cell r="A14">
            <v>1311211000</v>
          </cell>
          <cell r="B14" t="str">
            <v>New Position</v>
          </cell>
          <cell r="C14" t="str">
            <v>S</v>
          </cell>
          <cell r="D14">
            <v>1</v>
          </cell>
          <cell r="E14" t="str">
            <v>Markennamen, Warenzeichen</v>
          </cell>
          <cell r="F14" t="str">
            <v>Brands, customer base</v>
          </cell>
          <cell r="H14">
            <v>319</v>
          </cell>
          <cell r="I14">
            <v>0</v>
          </cell>
          <cell r="J14">
            <v>0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O14">
            <v>320</v>
          </cell>
          <cell r="P14">
            <v>8.3952689999989616E-2</v>
          </cell>
        </row>
        <row r="15">
          <cell r="A15">
            <v>1311212000</v>
          </cell>
          <cell r="B15" t="str">
            <v>New Position</v>
          </cell>
          <cell r="C15" t="str">
            <v>S</v>
          </cell>
          <cell r="D15">
            <v>1</v>
          </cell>
          <cell r="E15" t="str">
            <v>Kundenbindungsprogramme</v>
          </cell>
          <cell r="F15" t="str">
            <v>Customer loyality programmes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>
            <v>1311213000</v>
          </cell>
          <cell r="B16" t="str">
            <v>New Position</v>
          </cell>
          <cell r="C16" t="str">
            <v>S</v>
          </cell>
          <cell r="D16">
            <v>1</v>
          </cell>
          <cell r="E16" t="str">
            <v>Slots</v>
          </cell>
          <cell r="F16" t="str">
            <v>Slots</v>
          </cell>
          <cell r="H16">
            <v>253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253</v>
          </cell>
          <cell r="P16">
            <v>0.37615453000000798</v>
          </cell>
        </row>
        <row r="17">
          <cell r="A17">
            <v>1311214000</v>
          </cell>
          <cell r="B17">
            <v>10310160</v>
          </cell>
          <cell r="C17" t="str">
            <v>S</v>
          </cell>
          <cell r="D17">
            <v>1</v>
          </cell>
          <cell r="E17" t="str">
            <v xml:space="preserve">Übrige nicht abschreibbar immat. Vermögensgegenstände </v>
          </cell>
          <cell r="F17" t="str">
            <v>Other intangible assets with infinite use</v>
          </cell>
          <cell r="G17" t="str">
            <v>x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7.4580070000000012E-2</v>
          </cell>
        </row>
        <row r="18">
          <cell r="A18">
            <v>1312000000</v>
          </cell>
          <cell r="B18" t="str">
            <v>New Position</v>
          </cell>
          <cell r="C18" t="str">
            <v>S</v>
          </cell>
          <cell r="D18">
            <v>1</v>
          </cell>
          <cell r="E18" t="str">
            <v>Abschreibbare sonst. immat. Vermögenswerte</v>
          </cell>
          <cell r="F18" t="str">
            <v>Other intangible assets depreciable</v>
          </cell>
          <cell r="H18">
            <v>201</v>
          </cell>
          <cell r="I18">
            <v>47</v>
          </cell>
          <cell r="J18">
            <v>52</v>
          </cell>
          <cell r="K18">
            <v>30</v>
          </cell>
          <cell r="L18">
            <v>41</v>
          </cell>
          <cell r="M18">
            <v>5</v>
          </cell>
          <cell r="N18">
            <v>0</v>
          </cell>
          <cell r="O18">
            <v>376</v>
          </cell>
          <cell r="P18">
            <v>0.25275991000000886</v>
          </cell>
        </row>
        <row r="19">
          <cell r="A19">
            <v>1312211000</v>
          </cell>
          <cell r="B19">
            <v>10310100</v>
          </cell>
          <cell r="C19" t="str">
            <v>S</v>
          </cell>
          <cell r="D19">
            <v>1</v>
          </cell>
          <cell r="E19" t="str">
            <v>Andere Konzessionen, gewerbliche Schutzrechte</v>
          </cell>
          <cell r="F19" t="str">
            <v>Concessions, patents, licences, trademarks</v>
          </cell>
          <cell r="G19" t="str">
            <v>x</v>
          </cell>
          <cell r="H19">
            <v>158</v>
          </cell>
          <cell r="I19">
            <v>11</v>
          </cell>
          <cell r="J19">
            <v>43</v>
          </cell>
          <cell r="K19">
            <v>14</v>
          </cell>
          <cell r="L19">
            <v>25</v>
          </cell>
          <cell r="M19">
            <v>4</v>
          </cell>
          <cell r="N19">
            <v>0</v>
          </cell>
          <cell r="O19">
            <v>255</v>
          </cell>
          <cell r="P19">
            <v>5.8539520000010725E-2</v>
          </cell>
        </row>
        <row r="20">
          <cell r="A20">
            <v>1312212000</v>
          </cell>
          <cell r="B20" t="str">
            <v>New Position</v>
          </cell>
          <cell r="C20" t="str">
            <v>S</v>
          </cell>
          <cell r="D20">
            <v>1</v>
          </cell>
          <cell r="E20" t="str">
            <v xml:space="preserve">Übrige abschreibbare immat. Vermögensgegenstände </v>
          </cell>
          <cell r="H20">
            <v>17</v>
          </cell>
          <cell r="I20">
            <v>0</v>
          </cell>
          <cell r="J20">
            <v>0</v>
          </cell>
          <cell r="K20">
            <v>13</v>
          </cell>
          <cell r="L20">
            <v>0</v>
          </cell>
          <cell r="M20">
            <v>0</v>
          </cell>
          <cell r="N20">
            <v>0</v>
          </cell>
          <cell r="O20">
            <v>30</v>
          </cell>
          <cell r="P20">
            <v>6.879230999999919E-2</v>
          </cell>
        </row>
        <row r="21">
          <cell r="A21">
            <v>1312213000</v>
          </cell>
          <cell r="B21" t="str">
            <v>New Position</v>
          </cell>
          <cell r="C21" t="str">
            <v>S</v>
          </cell>
          <cell r="D21">
            <v>1</v>
          </cell>
          <cell r="E21" t="str">
            <v>Akt., beim Leasingn.bil.geleaste imm. VW (Software)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>
            <v>1312214000</v>
          </cell>
          <cell r="B22" t="str">
            <v>New Position</v>
          </cell>
          <cell r="C22" t="str">
            <v>S</v>
          </cell>
          <cell r="D22">
            <v>1</v>
          </cell>
          <cell r="E22" t="str">
            <v>Akt., beim Leasingn.bil.verleaste imm. VW (Software)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>
            <v>1312220000</v>
          </cell>
          <cell r="B23">
            <v>10310150</v>
          </cell>
          <cell r="C23" t="str">
            <v>S</v>
          </cell>
          <cell r="D23">
            <v>1</v>
          </cell>
          <cell r="E23" t="str">
            <v>Im Konzern selbsterstellte immat. VW (Software etc.)</v>
          </cell>
          <cell r="F23" t="str">
            <v>Self-constructed intangible assets</v>
          </cell>
          <cell r="H23">
            <v>1</v>
          </cell>
          <cell r="I23">
            <v>0</v>
          </cell>
          <cell r="J23">
            <v>5</v>
          </cell>
          <cell r="K23">
            <v>0</v>
          </cell>
          <cell r="L23">
            <v>7</v>
          </cell>
          <cell r="M23">
            <v>0</v>
          </cell>
          <cell r="N23">
            <v>0</v>
          </cell>
          <cell r="O23">
            <v>13</v>
          </cell>
          <cell r="P23">
            <v>4.7618169999999793E-2</v>
          </cell>
        </row>
        <row r="24">
          <cell r="A24">
            <v>1312221000</v>
          </cell>
          <cell r="B24">
            <v>10310159</v>
          </cell>
          <cell r="C24" t="str">
            <v>S</v>
          </cell>
          <cell r="D24">
            <v>1</v>
          </cell>
          <cell r="E24" t="str">
            <v>Von kons. Untern. erstellte immat. Vermögensgegenstände</v>
          </cell>
          <cell r="F24" t="str">
            <v>Self-construct. intangible assets w/i group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2</v>
          </cell>
          <cell r="P24">
            <v>0.40586287000000021</v>
          </cell>
        </row>
        <row r="25">
          <cell r="A25">
            <v>1312222000</v>
          </cell>
          <cell r="B25">
            <v>10310140</v>
          </cell>
          <cell r="C25" t="str">
            <v>S</v>
          </cell>
          <cell r="D25">
            <v>1</v>
          </cell>
          <cell r="E25" t="str">
            <v>Selbsterstellte immaterielle Vermögensgegenst</v>
          </cell>
          <cell r="F25" t="str">
            <v>Intangible assets manufact. by consolid co.</v>
          </cell>
          <cell r="G25" t="str">
            <v>x</v>
          </cell>
          <cell r="H25">
            <v>0</v>
          </cell>
          <cell r="I25">
            <v>0</v>
          </cell>
          <cell r="J25">
            <v>5</v>
          </cell>
          <cell r="K25">
            <v>0</v>
          </cell>
          <cell r="L25">
            <v>7</v>
          </cell>
          <cell r="M25">
            <v>0</v>
          </cell>
          <cell r="N25">
            <v>0</v>
          </cell>
          <cell r="O25">
            <v>11</v>
          </cell>
          <cell r="P25">
            <v>0.35824469999999842</v>
          </cell>
        </row>
        <row r="26">
          <cell r="A26">
            <v>1312251000</v>
          </cell>
          <cell r="B26">
            <v>10310170</v>
          </cell>
          <cell r="C26" t="str">
            <v>S</v>
          </cell>
          <cell r="D26">
            <v>1</v>
          </cell>
          <cell r="E26" t="str">
            <v>Aktivierte Entwicklungskosten</v>
          </cell>
          <cell r="F26" t="str">
            <v>Capitalized development expenses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3.1078349999999998E-2</v>
          </cell>
        </row>
        <row r="27">
          <cell r="A27">
            <v>1312290000</v>
          </cell>
          <cell r="B27" t="str">
            <v>New Position</v>
          </cell>
          <cell r="C27" t="str">
            <v>S</v>
          </cell>
          <cell r="D27">
            <v>1</v>
          </cell>
          <cell r="E27" t="str">
            <v>Immat.Verm.Gegemst. AiB und geleist. Anzahlungen</v>
          </cell>
          <cell r="F27" t="str">
            <v>Assets under construction &amp; adv. payments for int. assets</v>
          </cell>
          <cell r="H27">
            <v>25</v>
          </cell>
          <cell r="I27">
            <v>36</v>
          </cell>
          <cell r="J27">
            <v>4</v>
          </cell>
          <cell r="K27">
            <v>3</v>
          </cell>
          <cell r="L27">
            <v>9</v>
          </cell>
          <cell r="M27">
            <v>1</v>
          </cell>
          <cell r="N27">
            <v>0</v>
          </cell>
          <cell r="O27">
            <v>78</v>
          </cell>
          <cell r="P27">
            <v>0.36355192000000613</v>
          </cell>
        </row>
        <row r="28">
          <cell r="A28">
            <v>1312291000</v>
          </cell>
          <cell r="B28">
            <v>10310400</v>
          </cell>
          <cell r="C28" t="str">
            <v>S</v>
          </cell>
          <cell r="D28">
            <v>1</v>
          </cell>
          <cell r="E28" t="str">
            <v>Immat. Verm.Gegenst. Anlagen im Bau</v>
          </cell>
          <cell r="F28" t="str">
            <v>Intangible assets-assets under construction</v>
          </cell>
          <cell r="H28">
            <v>19</v>
          </cell>
          <cell r="I28">
            <v>36</v>
          </cell>
          <cell r="J28">
            <v>4</v>
          </cell>
          <cell r="K28">
            <v>3</v>
          </cell>
          <cell r="L28">
            <v>8</v>
          </cell>
          <cell r="M28">
            <v>0</v>
          </cell>
          <cell r="N28">
            <v>0</v>
          </cell>
          <cell r="O28">
            <v>70</v>
          </cell>
          <cell r="P28">
            <v>0.49725020999999003</v>
          </cell>
        </row>
        <row r="29">
          <cell r="A29">
            <v>1312293000</v>
          </cell>
          <cell r="B29">
            <v>10310300</v>
          </cell>
          <cell r="C29" t="str">
            <v>S</v>
          </cell>
          <cell r="D29">
            <v>1</v>
          </cell>
          <cell r="E29" t="str">
            <v>Immat. Verm.Gegenst. geleistete Anzahlungen</v>
          </cell>
          <cell r="F29" t="str">
            <v>Advance payments for intangible assets</v>
          </cell>
          <cell r="G29" t="str">
            <v>x</v>
          </cell>
          <cell r="H29">
            <v>6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1</v>
          </cell>
          <cell r="N29">
            <v>0</v>
          </cell>
          <cell r="O29">
            <v>8</v>
          </cell>
          <cell r="P29">
            <v>0.86080212999999972</v>
          </cell>
        </row>
        <row r="30">
          <cell r="A30">
            <v>1320000000</v>
          </cell>
          <cell r="B30">
            <v>10320000</v>
          </cell>
          <cell r="C30" t="str">
            <v>S</v>
          </cell>
          <cell r="D30">
            <v>1</v>
          </cell>
          <cell r="E30" t="str">
            <v>Sachanlagevermögen</v>
          </cell>
          <cell r="F30" t="str">
            <v>Tangible assets</v>
          </cell>
          <cell r="H30">
            <v>12162</v>
          </cell>
          <cell r="I30">
            <v>790</v>
          </cell>
          <cell r="J30">
            <v>927</v>
          </cell>
          <cell r="K30">
            <v>423</v>
          </cell>
          <cell r="L30">
            <v>56</v>
          </cell>
          <cell r="M30">
            <v>511</v>
          </cell>
          <cell r="N30">
            <v>0</v>
          </cell>
          <cell r="O30">
            <v>14868</v>
          </cell>
          <cell r="P30">
            <v>0.46506386000146449</v>
          </cell>
        </row>
        <row r="31">
          <cell r="A31">
            <v>1321000000</v>
          </cell>
          <cell r="B31">
            <v>10320010</v>
          </cell>
          <cell r="C31" t="str">
            <v>S</v>
          </cell>
          <cell r="D31">
            <v>1</v>
          </cell>
          <cell r="E31" t="str">
            <v>Flugzeuge und Reservetriebwerke</v>
          </cell>
          <cell r="F31" t="str">
            <v>Aircraft, accessories &amp; spare engines</v>
          </cell>
          <cell r="H31">
            <v>11873</v>
          </cell>
          <cell r="I31">
            <v>684</v>
          </cell>
          <cell r="J31">
            <v>231</v>
          </cell>
          <cell r="K31">
            <v>0</v>
          </cell>
          <cell r="L31">
            <v>0</v>
          </cell>
          <cell r="M31">
            <v>9</v>
          </cell>
          <cell r="N31">
            <v>0</v>
          </cell>
          <cell r="O31">
            <v>12797</v>
          </cell>
          <cell r="P31">
            <v>0.17043605999970168</v>
          </cell>
        </row>
        <row r="32">
          <cell r="A32">
            <v>1321011000</v>
          </cell>
          <cell r="B32">
            <v>10320020</v>
          </cell>
          <cell r="C32" t="str">
            <v>S</v>
          </cell>
          <cell r="D32">
            <v>1</v>
          </cell>
          <cell r="E32" t="str">
            <v>Flugzeuge und Reservetriebwerke</v>
          </cell>
          <cell r="F32" t="str">
            <v>Aircraft, accessories &amp; spare engines</v>
          </cell>
          <cell r="H32">
            <v>10580</v>
          </cell>
          <cell r="I32">
            <v>546</v>
          </cell>
          <cell r="J32">
            <v>226</v>
          </cell>
          <cell r="K32">
            <v>0</v>
          </cell>
          <cell r="L32">
            <v>0</v>
          </cell>
          <cell r="M32">
            <v>9</v>
          </cell>
          <cell r="N32">
            <v>0</v>
          </cell>
          <cell r="O32">
            <v>11362</v>
          </cell>
          <cell r="P32">
            <v>0.21469106999938958</v>
          </cell>
        </row>
        <row r="33">
          <cell r="A33">
            <v>1321021000</v>
          </cell>
          <cell r="B33">
            <v>10320030</v>
          </cell>
          <cell r="C33" t="str">
            <v>S</v>
          </cell>
          <cell r="D33">
            <v>1</v>
          </cell>
          <cell r="E33" t="str">
            <v>akt.verleaste Flugzeuge und Reservetriebwerke</v>
          </cell>
          <cell r="F33" t="str">
            <v>Capitalized aircraft leased to third parties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>
            <v>1321031000</v>
          </cell>
          <cell r="B34">
            <v>10320070</v>
          </cell>
          <cell r="C34" t="str">
            <v>S</v>
          </cell>
          <cell r="D34">
            <v>1</v>
          </cell>
          <cell r="E34" t="str">
            <v>Akt., beim Leasingnehmer bil.geleaste Flgz.</v>
          </cell>
          <cell r="F34" t="str">
            <v>Aircraft, capital. &amp; operated by lessee</v>
          </cell>
          <cell r="H34">
            <v>350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350</v>
          </cell>
          <cell r="P34">
            <v>0.38467681999998149</v>
          </cell>
        </row>
        <row r="35">
          <cell r="A35">
            <v>1321041000</v>
          </cell>
          <cell r="B35">
            <v>10320080</v>
          </cell>
          <cell r="C35" t="str">
            <v>S</v>
          </cell>
          <cell r="D35">
            <v>1</v>
          </cell>
          <cell r="E35" t="str">
            <v>Akt., beim Leasingnehmer bil.verleaste Flgz.</v>
          </cell>
          <cell r="F35" t="str">
            <v>Aircraft, capital. &amp; not operated by lessee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>
            <v>1321090000</v>
          </cell>
          <cell r="B36" t="str">
            <v>New Position</v>
          </cell>
          <cell r="C36" t="str">
            <v>S</v>
          </cell>
          <cell r="D36">
            <v>1</v>
          </cell>
          <cell r="E36" t="str">
            <v>Flugzeuge AiB und geleist. Anzahlungen</v>
          </cell>
          <cell r="F36" t="str">
            <v>Aircraft adv. assets under constr. &amp; adv. payments</v>
          </cell>
          <cell r="G36" t="str">
            <v>x</v>
          </cell>
          <cell r="H36">
            <v>943</v>
          </cell>
          <cell r="I36">
            <v>138</v>
          </cell>
          <cell r="J36">
            <v>5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1085</v>
          </cell>
          <cell r="P36">
            <v>0.42893183000001045</v>
          </cell>
        </row>
        <row r="37">
          <cell r="A37">
            <v>1321091000</v>
          </cell>
          <cell r="B37" t="str">
            <v>New Position</v>
          </cell>
          <cell r="C37" t="str">
            <v>S</v>
          </cell>
          <cell r="D37">
            <v>1</v>
          </cell>
          <cell r="E37" t="str">
            <v>Flugzeuge Anlagen im Bau</v>
          </cell>
          <cell r="F37" t="str">
            <v>Aircraft assets under construction</v>
          </cell>
          <cell r="H37">
            <v>48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49</v>
          </cell>
          <cell r="P37">
            <v>0.24767989000000057</v>
          </cell>
        </row>
        <row r="38">
          <cell r="A38">
            <v>1321093000</v>
          </cell>
          <cell r="B38">
            <v>10320090</v>
          </cell>
          <cell r="C38" t="str">
            <v>S</v>
          </cell>
          <cell r="D38">
            <v>1</v>
          </cell>
          <cell r="E38" t="str">
            <v>Flugzeuge geleistete Anzahlungen</v>
          </cell>
          <cell r="F38" t="str">
            <v>Aircraft advance payments</v>
          </cell>
          <cell r="G38" t="str">
            <v>x</v>
          </cell>
          <cell r="H38">
            <v>895</v>
          </cell>
          <cell r="I38">
            <v>138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1036</v>
          </cell>
          <cell r="P38">
            <v>0.6766117199999826</v>
          </cell>
        </row>
        <row r="39">
          <cell r="A39">
            <v>1322000000</v>
          </cell>
          <cell r="B39" t="str">
            <v>New Position</v>
          </cell>
          <cell r="C39" t="str">
            <v>S</v>
          </cell>
          <cell r="D39">
            <v>1</v>
          </cell>
          <cell r="E39" t="str">
            <v>Als Finanzinvestitionen gehaltene Immobilien</v>
          </cell>
          <cell r="F39" t="str">
            <v>Investment property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0.11908539999999999</v>
          </cell>
        </row>
        <row r="40">
          <cell r="A40">
            <v>1322011000</v>
          </cell>
          <cell r="B40">
            <v>10321130</v>
          </cell>
          <cell r="C40" t="str">
            <v>S</v>
          </cell>
          <cell r="D40">
            <v>1</v>
          </cell>
          <cell r="E40" t="str">
            <v>Grundstücke (Investment)</v>
          </cell>
          <cell r="F40" t="str">
            <v>Land (as Investment)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0.11908539999999999</v>
          </cell>
        </row>
        <row r="41">
          <cell r="A41">
            <v>1322013000</v>
          </cell>
          <cell r="B41">
            <v>10321137</v>
          </cell>
          <cell r="C41" t="str">
            <v>S</v>
          </cell>
          <cell r="D41">
            <v>1</v>
          </cell>
          <cell r="E41" t="str">
            <v>Verleaste Grundstücke (Investment)</v>
          </cell>
          <cell r="F41" t="str">
            <v>Land, capitalized &amp; not used by lessee (Invest.)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A42">
            <v>1322021000</v>
          </cell>
          <cell r="B42">
            <v>10321170</v>
          </cell>
          <cell r="C42" t="str">
            <v>S</v>
          </cell>
          <cell r="D42">
            <v>1</v>
          </cell>
          <cell r="E42" t="str">
            <v>Bauten (Investment)</v>
          </cell>
          <cell r="F42" t="str">
            <v>Buildings (as Investment)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A43">
            <v>1322023000</v>
          </cell>
          <cell r="B43">
            <v>10321177</v>
          </cell>
          <cell r="C43" t="str">
            <v>S</v>
          </cell>
          <cell r="D43">
            <v>1</v>
          </cell>
          <cell r="E43" t="str">
            <v>Verleaste Bauten (Investment)</v>
          </cell>
          <cell r="F43" t="str">
            <v>Buildings, capitalized &amp; not used by lessee (Invest.)</v>
          </cell>
          <cell r="G43" t="str">
            <v>x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A44">
            <v>1323000000</v>
          </cell>
          <cell r="B44" t="str">
            <v>New Position</v>
          </cell>
          <cell r="C44" t="str">
            <v>S</v>
          </cell>
          <cell r="D44">
            <v>1</v>
          </cell>
          <cell r="E44" t="str">
            <v>Übriges Sachanlagevermögen</v>
          </cell>
          <cell r="F44" t="str">
            <v>Other tangible assets</v>
          </cell>
          <cell r="G44" t="str">
            <v>x</v>
          </cell>
          <cell r="H44">
            <v>289</v>
          </cell>
          <cell r="I44">
            <v>106</v>
          </cell>
          <cell r="J44">
            <v>696</v>
          </cell>
          <cell r="K44">
            <v>423</v>
          </cell>
          <cell r="L44">
            <v>56</v>
          </cell>
          <cell r="M44">
            <v>502</v>
          </cell>
          <cell r="N44">
            <v>0</v>
          </cell>
          <cell r="O44">
            <v>2071</v>
          </cell>
          <cell r="P44">
            <v>0.51641452000012578</v>
          </cell>
        </row>
        <row r="45">
          <cell r="A45">
            <v>1323011000</v>
          </cell>
          <cell r="B45">
            <v>10321120</v>
          </cell>
          <cell r="C45" t="str">
            <v>S</v>
          </cell>
          <cell r="D45">
            <v>1</v>
          </cell>
          <cell r="E45" t="str">
            <v>Grundstücke (Eigenbedarf)</v>
          </cell>
          <cell r="F45" t="str">
            <v>Land used by owner</v>
          </cell>
          <cell r="H45">
            <v>8</v>
          </cell>
          <cell r="I45">
            <v>0</v>
          </cell>
          <cell r="J45">
            <v>46</v>
          </cell>
          <cell r="K45">
            <v>5</v>
          </cell>
          <cell r="L45">
            <v>0</v>
          </cell>
          <cell r="M45">
            <v>36</v>
          </cell>
          <cell r="N45">
            <v>0</v>
          </cell>
          <cell r="O45">
            <v>95</v>
          </cell>
          <cell r="P45">
            <v>0.39715234000000521</v>
          </cell>
        </row>
        <row r="46">
          <cell r="A46">
            <v>1323020000</v>
          </cell>
          <cell r="B46">
            <v>10321150</v>
          </cell>
          <cell r="C46" t="str">
            <v>S</v>
          </cell>
          <cell r="D46">
            <v>1</v>
          </cell>
          <cell r="E46" t="str">
            <v>Bauten inkl. Einbauten</v>
          </cell>
          <cell r="F46" t="str">
            <v>Buildings</v>
          </cell>
          <cell r="H46">
            <v>175</v>
          </cell>
          <cell r="I46">
            <v>24</v>
          </cell>
          <cell r="J46">
            <v>413</v>
          </cell>
          <cell r="K46">
            <v>208</v>
          </cell>
          <cell r="L46">
            <v>0</v>
          </cell>
          <cell r="M46">
            <v>357</v>
          </cell>
          <cell r="N46">
            <v>0</v>
          </cell>
          <cell r="O46">
            <v>1178</v>
          </cell>
          <cell r="P46">
            <v>0.24961532999986957</v>
          </cell>
        </row>
        <row r="47">
          <cell r="A47">
            <v>1323021000</v>
          </cell>
          <cell r="B47">
            <v>10321160</v>
          </cell>
          <cell r="C47" t="str">
            <v>S</v>
          </cell>
          <cell r="D47">
            <v>1</v>
          </cell>
          <cell r="E47" t="str">
            <v>Bauten (Eigenbedarf)</v>
          </cell>
          <cell r="F47" t="str">
            <v>Buildings used by owner</v>
          </cell>
          <cell r="H47">
            <v>74</v>
          </cell>
          <cell r="I47">
            <v>24</v>
          </cell>
          <cell r="J47">
            <v>413</v>
          </cell>
          <cell r="K47">
            <v>174</v>
          </cell>
          <cell r="L47">
            <v>0</v>
          </cell>
          <cell r="M47">
            <v>354</v>
          </cell>
          <cell r="N47">
            <v>0</v>
          </cell>
          <cell r="O47">
            <v>1039</v>
          </cell>
          <cell r="P47">
            <v>0.17786593000005269</v>
          </cell>
        </row>
        <row r="48">
          <cell r="A48">
            <v>1323023000</v>
          </cell>
          <cell r="B48">
            <v>10321165</v>
          </cell>
          <cell r="C48" t="str">
            <v>S</v>
          </cell>
          <cell r="D48">
            <v>1</v>
          </cell>
          <cell r="E48" t="str">
            <v>Geleaste Bauten (Eigenbedarf)</v>
          </cell>
          <cell r="F48" t="str">
            <v>Buildings, capitalized &amp; used by lessee</v>
          </cell>
          <cell r="G48" t="str">
            <v>x</v>
          </cell>
          <cell r="H48">
            <v>101</v>
          </cell>
          <cell r="I48">
            <v>0</v>
          </cell>
          <cell r="J48">
            <v>0</v>
          </cell>
          <cell r="K48">
            <v>34</v>
          </cell>
          <cell r="L48">
            <v>0</v>
          </cell>
          <cell r="M48">
            <v>3</v>
          </cell>
          <cell r="N48">
            <v>0</v>
          </cell>
          <cell r="O48">
            <v>139</v>
          </cell>
          <cell r="P48">
            <v>7.1749400000015839E-2</v>
          </cell>
        </row>
        <row r="49">
          <cell r="A49">
            <v>1323030000</v>
          </cell>
          <cell r="B49">
            <v>10321201</v>
          </cell>
          <cell r="C49" t="str">
            <v>S</v>
          </cell>
          <cell r="D49">
            <v>1</v>
          </cell>
          <cell r="E49" t="str">
            <v>Technische Anlagen und Maschinen</v>
          </cell>
          <cell r="F49" t="str">
            <v>Technical plants and machinery</v>
          </cell>
          <cell r="H49">
            <v>27</v>
          </cell>
          <cell r="I49">
            <v>1</v>
          </cell>
          <cell r="J49">
            <v>98</v>
          </cell>
          <cell r="K49">
            <v>68</v>
          </cell>
          <cell r="L49">
            <v>0</v>
          </cell>
          <cell r="M49">
            <v>90</v>
          </cell>
          <cell r="N49">
            <v>0</v>
          </cell>
          <cell r="O49">
            <v>283</v>
          </cell>
          <cell r="P49">
            <v>1.3730670000029477E-2</v>
          </cell>
        </row>
        <row r="50">
          <cell r="A50">
            <v>1323031000</v>
          </cell>
          <cell r="B50">
            <v>10321200</v>
          </cell>
          <cell r="C50" t="str">
            <v>S</v>
          </cell>
          <cell r="D50">
            <v>1</v>
          </cell>
          <cell r="E50" t="str">
            <v>Technische Anlagen und Maschinen (Eigentum)</v>
          </cell>
          <cell r="F50" t="str">
            <v>Technical plants and machinery used by owner</v>
          </cell>
          <cell r="G50" t="str">
            <v>x</v>
          </cell>
          <cell r="H50">
            <v>27</v>
          </cell>
          <cell r="I50">
            <v>1</v>
          </cell>
          <cell r="J50">
            <v>98</v>
          </cell>
          <cell r="K50">
            <v>68</v>
          </cell>
          <cell r="L50">
            <v>0</v>
          </cell>
          <cell r="M50">
            <v>90</v>
          </cell>
          <cell r="N50">
            <v>0</v>
          </cell>
          <cell r="O50">
            <v>283</v>
          </cell>
          <cell r="P50">
            <v>0.11208113999998659</v>
          </cell>
        </row>
        <row r="51">
          <cell r="A51">
            <v>1323033000</v>
          </cell>
          <cell r="B51">
            <v>10321270</v>
          </cell>
          <cell r="C51" t="str">
            <v>S</v>
          </cell>
          <cell r="D51">
            <v>1</v>
          </cell>
          <cell r="E51" t="str">
            <v>Akt., beim Leasingn.bil.geleaste Maschinen</v>
          </cell>
          <cell r="F51" t="str">
            <v>Machinery, capitalized &amp; operated by lessee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0.12581181</v>
          </cell>
        </row>
        <row r="52">
          <cell r="A52">
            <v>1323035000</v>
          </cell>
          <cell r="B52">
            <v>10321280</v>
          </cell>
          <cell r="C52" t="str">
            <v>S</v>
          </cell>
          <cell r="D52">
            <v>1</v>
          </cell>
          <cell r="E52" t="str">
            <v>Akt., beim Leasingn.bil.verleaste Maschinen</v>
          </cell>
          <cell r="F52" t="str">
            <v>Machinery, capital. &amp; not operat. by lessee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>
            <v>1323040000</v>
          </cell>
          <cell r="B53" t="str">
            <v>New Position</v>
          </cell>
          <cell r="C53" t="str">
            <v>S</v>
          </cell>
          <cell r="D53">
            <v>1</v>
          </cell>
          <cell r="E53" t="str">
            <v>Catering Hubfahrzeuge</v>
          </cell>
          <cell r="F53" t="str">
            <v>Catering trucks</v>
          </cell>
          <cell r="H53">
            <v>0</v>
          </cell>
          <cell r="I53">
            <v>0</v>
          </cell>
          <cell r="J53">
            <v>0</v>
          </cell>
          <cell r="K53">
            <v>52</v>
          </cell>
          <cell r="L53">
            <v>0</v>
          </cell>
          <cell r="M53">
            <v>0</v>
          </cell>
          <cell r="N53">
            <v>0</v>
          </cell>
          <cell r="O53">
            <v>52</v>
          </cell>
          <cell r="P53">
            <v>0.46043567000000252</v>
          </cell>
        </row>
        <row r="54">
          <cell r="A54">
            <v>1323041000</v>
          </cell>
          <cell r="B54">
            <v>10321320</v>
          </cell>
          <cell r="C54" t="str">
            <v>S</v>
          </cell>
          <cell r="D54">
            <v>1</v>
          </cell>
          <cell r="E54" t="str">
            <v>Catering Hubfahrzeuge (Eigentum)</v>
          </cell>
          <cell r="F54" t="str">
            <v>Catering trucks for aircraft loading used by owner</v>
          </cell>
          <cell r="G54" t="str">
            <v>x</v>
          </cell>
          <cell r="H54">
            <v>0</v>
          </cell>
          <cell r="I54">
            <v>0</v>
          </cell>
          <cell r="J54">
            <v>0</v>
          </cell>
          <cell r="K54">
            <v>52</v>
          </cell>
          <cell r="L54">
            <v>0</v>
          </cell>
          <cell r="M54">
            <v>0</v>
          </cell>
          <cell r="N54">
            <v>0</v>
          </cell>
          <cell r="O54">
            <v>52</v>
          </cell>
          <cell r="P54">
            <v>7.7991189999998767E-2</v>
          </cell>
        </row>
        <row r="55">
          <cell r="A55">
            <v>1323044000</v>
          </cell>
          <cell r="B55">
            <v>10321390</v>
          </cell>
          <cell r="C55" t="str">
            <v>S</v>
          </cell>
          <cell r="D55">
            <v>1</v>
          </cell>
          <cell r="E55" t="str">
            <v>Akt, beim Leasingn.bil.geleaste Hubfahrzeuge</v>
          </cell>
          <cell r="F55" t="str">
            <v>Catering trucks, capital. &amp; used by lessee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0.38244447999999998</v>
          </cell>
        </row>
        <row r="56">
          <cell r="A56">
            <v>1323045000</v>
          </cell>
          <cell r="B56">
            <v>10321395</v>
          </cell>
          <cell r="C56" t="str">
            <v>S</v>
          </cell>
          <cell r="D56">
            <v>1</v>
          </cell>
          <cell r="E56" t="str">
            <v>Akt, beim Leasingn.bil.verleaste Hubfahrzeuge</v>
          </cell>
          <cell r="F56" t="str">
            <v>Catering trucks, capital.&amp; not used by lesee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A57">
            <v>1323050000</v>
          </cell>
          <cell r="B57">
            <v>10321300</v>
          </cell>
          <cell r="C57" t="str">
            <v>S</v>
          </cell>
          <cell r="D57">
            <v>1</v>
          </cell>
          <cell r="E57" t="str">
            <v>Übrige Betriebs- und Geschäftsausstattung</v>
          </cell>
          <cell r="F57" t="str">
            <v>Factory &amp; office equipment</v>
          </cell>
          <cell r="H57">
            <v>58</v>
          </cell>
          <cell r="I57">
            <v>47</v>
          </cell>
          <cell r="J57">
            <v>111</v>
          </cell>
          <cell r="K57">
            <v>38</v>
          </cell>
          <cell r="L57">
            <v>54</v>
          </cell>
          <cell r="M57">
            <v>17</v>
          </cell>
          <cell r="N57">
            <v>0</v>
          </cell>
          <cell r="O57">
            <v>326</v>
          </cell>
          <cell r="P57">
            <v>0.30262757999997802</v>
          </cell>
        </row>
        <row r="58">
          <cell r="A58">
            <v>1323051000</v>
          </cell>
          <cell r="B58">
            <v>10321310</v>
          </cell>
          <cell r="C58" t="str">
            <v>S</v>
          </cell>
          <cell r="D58">
            <v>1</v>
          </cell>
          <cell r="E58" t="str">
            <v>Übrige Betriebs- und Geschäftsausstattung (Eigentum)</v>
          </cell>
          <cell r="F58" t="str">
            <v>Factory &amp; office equipment used by owner</v>
          </cell>
          <cell r="G58" t="str">
            <v>x</v>
          </cell>
          <cell r="H58">
            <v>57</v>
          </cell>
          <cell r="I58">
            <v>47</v>
          </cell>
          <cell r="J58">
            <v>111</v>
          </cell>
          <cell r="K58">
            <v>38</v>
          </cell>
          <cell r="L58">
            <v>54</v>
          </cell>
          <cell r="M58">
            <v>17</v>
          </cell>
          <cell r="N58">
            <v>0</v>
          </cell>
          <cell r="O58">
            <v>325</v>
          </cell>
          <cell r="P58">
            <v>2.7904300000045623E-3</v>
          </cell>
        </row>
        <row r="59">
          <cell r="A59">
            <v>1323054000</v>
          </cell>
          <cell r="B59">
            <v>10321370</v>
          </cell>
          <cell r="C59" t="str">
            <v>S</v>
          </cell>
          <cell r="D59">
            <v>1</v>
          </cell>
          <cell r="E59" t="str">
            <v>Akt., beim Leasingn.bil.geleaste Betr.u.Ge.</v>
          </cell>
          <cell r="F59" t="str">
            <v>Fact.&amp; off.equip., capital. &amp; used by lessee</v>
          </cell>
          <cell r="H59">
            <v>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</v>
          </cell>
          <cell r="P59">
            <v>0.30541800999999991</v>
          </cell>
        </row>
        <row r="60">
          <cell r="A60">
            <v>1323055000</v>
          </cell>
          <cell r="B60">
            <v>10321380</v>
          </cell>
          <cell r="C60" t="str">
            <v>S</v>
          </cell>
          <cell r="D60">
            <v>1</v>
          </cell>
          <cell r="E60" t="str">
            <v>Akt., beim Leasingn.bil.verleaste Betr.u.Ge.</v>
          </cell>
          <cell r="F60" t="str">
            <v>Fact.&amp; off.equip.,capital.&amp; not used by lesee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>
            <v>1323090000</v>
          </cell>
          <cell r="B61">
            <v>10321400</v>
          </cell>
          <cell r="C61" t="str">
            <v>S</v>
          </cell>
          <cell r="D61">
            <v>1</v>
          </cell>
          <cell r="E61" t="str">
            <v>Übr. SAV AiB und geleist. Anzahlungen</v>
          </cell>
          <cell r="F61" t="str">
            <v>Advance payments &amp; assets under construction</v>
          </cell>
          <cell r="G61" t="str">
            <v>x</v>
          </cell>
          <cell r="H61">
            <v>21</v>
          </cell>
          <cell r="I61">
            <v>34</v>
          </cell>
          <cell r="J61">
            <v>28</v>
          </cell>
          <cell r="K61">
            <v>52</v>
          </cell>
          <cell r="L61">
            <v>2</v>
          </cell>
          <cell r="M61">
            <v>2</v>
          </cell>
          <cell r="N61">
            <v>0</v>
          </cell>
          <cell r="O61">
            <v>137</v>
          </cell>
          <cell r="P61">
            <v>0.90714706999997929</v>
          </cell>
        </row>
        <row r="62">
          <cell r="A62">
            <v>1323091000</v>
          </cell>
          <cell r="B62">
            <v>10321410</v>
          </cell>
          <cell r="C62" t="str">
            <v>S</v>
          </cell>
          <cell r="D62">
            <v>1</v>
          </cell>
          <cell r="E62" t="str">
            <v>Übr. SAV Anlagen im Bau</v>
          </cell>
          <cell r="F62" t="str">
            <v>Assets under construction</v>
          </cell>
          <cell r="G62" t="str">
            <v>x</v>
          </cell>
          <cell r="H62">
            <v>12</v>
          </cell>
          <cell r="I62">
            <v>34</v>
          </cell>
          <cell r="J62">
            <v>27</v>
          </cell>
          <cell r="K62">
            <v>52</v>
          </cell>
          <cell r="L62">
            <v>2</v>
          </cell>
          <cell r="M62">
            <v>2</v>
          </cell>
          <cell r="N62">
            <v>0</v>
          </cell>
          <cell r="O62">
            <v>127</v>
          </cell>
          <cell r="P62">
            <v>1.1856982900000048</v>
          </cell>
        </row>
        <row r="63">
          <cell r="A63">
            <v>1323093000</v>
          </cell>
          <cell r="B63">
            <v>10321420</v>
          </cell>
          <cell r="C63" t="str">
            <v>S</v>
          </cell>
          <cell r="D63">
            <v>1</v>
          </cell>
          <cell r="E63" t="str">
            <v xml:space="preserve">Übr. SAV geleistete Anzahlungen </v>
          </cell>
          <cell r="F63" t="str">
            <v>Advance payments on other assets</v>
          </cell>
          <cell r="H63">
            <v>9</v>
          </cell>
          <cell r="I63">
            <v>0</v>
          </cell>
          <cell r="J63">
            <v>1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10</v>
          </cell>
          <cell r="P63">
            <v>0.27855122000000065</v>
          </cell>
        </row>
        <row r="64">
          <cell r="A64">
            <v>1330000000</v>
          </cell>
          <cell r="B64" t="str">
            <v>New Position</v>
          </cell>
          <cell r="C64" t="str">
            <v>S</v>
          </cell>
          <cell r="D64">
            <v>1</v>
          </cell>
          <cell r="E64" t="str">
            <v>Finanzanlagen</v>
          </cell>
          <cell r="F64" t="str">
            <v>Financial assets</v>
          </cell>
          <cell r="H64">
            <v>7572</v>
          </cell>
          <cell r="I64">
            <v>51</v>
          </cell>
          <cell r="J64">
            <v>127</v>
          </cell>
          <cell r="K64">
            <v>193</v>
          </cell>
          <cell r="L64">
            <v>17</v>
          </cell>
          <cell r="M64">
            <v>462</v>
          </cell>
          <cell r="N64">
            <v>0</v>
          </cell>
          <cell r="O64">
            <v>8423</v>
          </cell>
          <cell r="P64">
            <v>5.9034969999629539E-2</v>
          </cell>
        </row>
        <row r="65">
          <cell r="A65">
            <v>1331000000</v>
          </cell>
          <cell r="B65" t="str">
            <v>New Position</v>
          </cell>
          <cell r="C65" t="str">
            <v>S</v>
          </cell>
          <cell r="D65">
            <v>1</v>
          </cell>
          <cell r="E65" t="str">
            <v>Nach der Equity-Methode bewertete Finanzanlagen</v>
          </cell>
          <cell r="F65" t="str">
            <v>Investments accounted for under the equity method</v>
          </cell>
          <cell r="H65">
            <v>97</v>
          </cell>
          <cell r="I65">
            <v>46</v>
          </cell>
          <cell r="J65">
            <v>104</v>
          </cell>
          <cell r="K65">
            <v>111</v>
          </cell>
          <cell r="L65">
            <v>0</v>
          </cell>
          <cell r="M65">
            <v>6</v>
          </cell>
          <cell r="N65">
            <v>0</v>
          </cell>
          <cell r="O65">
            <v>364</v>
          </cell>
          <cell r="P65">
            <v>0.29555719000001091</v>
          </cell>
        </row>
        <row r="66">
          <cell r="A66">
            <v>1331025000</v>
          </cell>
          <cell r="B66">
            <v>10330255</v>
          </cell>
          <cell r="C66" t="str">
            <v>S</v>
          </cell>
          <cell r="D66">
            <v>1</v>
          </cell>
          <cell r="E66" t="str">
            <v>Anteile an Joint Venture (Equity Bewertung)</v>
          </cell>
          <cell r="F66" t="str">
            <v>Shares in joint ventures - at equity</v>
          </cell>
          <cell r="H66">
            <v>97</v>
          </cell>
          <cell r="I66">
            <v>42</v>
          </cell>
          <cell r="J66">
            <v>63</v>
          </cell>
          <cell r="K66">
            <v>21</v>
          </cell>
          <cell r="L66">
            <v>0</v>
          </cell>
          <cell r="M66">
            <v>6</v>
          </cell>
          <cell r="N66">
            <v>0</v>
          </cell>
          <cell r="O66">
            <v>230</v>
          </cell>
          <cell r="P66">
            <v>0.1095506399999806</v>
          </cell>
        </row>
        <row r="67">
          <cell r="A67">
            <v>1331035000</v>
          </cell>
          <cell r="B67">
            <v>10330305</v>
          </cell>
          <cell r="C67" t="str">
            <v>S</v>
          </cell>
          <cell r="D67">
            <v>1</v>
          </cell>
          <cell r="E67" t="str">
            <v>Anteile an assoziierte Unternehmen (Equity Bewertung)</v>
          </cell>
          <cell r="F67" t="str">
            <v>Shares in associated companies - at equity</v>
          </cell>
          <cell r="G67" t="str">
            <v>x</v>
          </cell>
          <cell r="H67">
            <v>0</v>
          </cell>
          <cell r="I67">
            <v>4</v>
          </cell>
          <cell r="J67">
            <v>41</v>
          </cell>
          <cell r="K67">
            <v>90</v>
          </cell>
          <cell r="L67">
            <v>0</v>
          </cell>
          <cell r="M67">
            <v>0</v>
          </cell>
          <cell r="N67">
            <v>0</v>
          </cell>
          <cell r="O67">
            <v>134</v>
          </cell>
          <cell r="P67">
            <v>0.40510783000001993</v>
          </cell>
        </row>
        <row r="68">
          <cell r="A68">
            <v>1332000000</v>
          </cell>
          <cell r="B68" t="str">
            <v>New Position</v>
          </cell>
          <cell r="C68" t="str">
            <v>S</v>
          </cell>
          <cell r="D68">
            <v>1</v>
          </cell>
          <cell r="E68" t="str">
            <v>Übrige Finanzanlagen</v>
          </cell>
          <cell r="F68" t="str">
            <v>Other financial assets</v>
          </cell>
          <cell r="G68" t="str">
            <v>x</v>
          </cell>
          <cell r="H68">
            <v>7475</v>
          </cell>
          <cell r="I68">
            <v>5</v>
          </cell>
          <cell r="J68">
            <v>23</v>
          </cell>
          <cell r="K68">
            <v>82</v>
          </cell>
          <cell r="L68">
            <v>17</v>
          </cell>
          <cell r="M68">
            <v>456</v>
          </cell>
          <cell r="N68">
            <v>0</v>
          </cell>
          <cell r="O68">
            <v>8059</v>
          </cell>
          <cell r="P68">
            <v>0.35459215999981097</v>
          </cell>
        </row>
        <row r="69">
          <cell r="A69">
            <v>1332010000</v>
          </cell>
          <cell r="B69">
            <v>10330100</v>
          </cell>
          <cell r="C69" t="str">
            <v>S</v>
          </cell>
          <cell r="D69">
            <v>1</v>
          </cell>
          <cell r="E69" t="str">
            <v>Anteile an verbundenen Unternehmen</v>
          </cell>
          <cell r="F69" t="str">
            <v>Shares in subsidiaries</v>
          </cell>
          <cell r="H69">
            <v>5077</v>
          </cell>
          <cell r="I69">
            <v>0</v>
          </cell>
          <cell r="J69">
            <v>16</v>
          </cell>
          <cell r="K69">
            <v>2</v>
          </cell>
          <cell r="L69">
            <v>12</v>
          </cell>
          <cell r="M69">
            <v>150</v>
          </cell>
          <cell r="N69">
            <v>0</v>
          </cell>
          <cell r="O69">
            <v>5257</v>
          </cell>
          <cell r="P69">
            <v>0.23573218999990786</v>
          </cell>
        </row>
        <row r="70">
          <cell r="A70">
            <v>1332011000</v>
          </cell>
          <cell r="B70">
            <v>10330110</v>
          </cell>
          <cell r="C70" t="str">
            <v>S</v>
          </cell>
          <cell r="D70">
            <v>1</v>
          </cell>
          <cell r="E70" t="str">
            <v>Anteile an verbundenen Untern. konsolidiert</v>
          </cell>
          <cell r="F70" t="str">
            <v>Shares in subsidiaries - consolidated -</v>
          </cell>
          <cell r="H70">
            <v>5064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74</v>
          </cell>
          <cell r="N70">
            <v>0</v>
          </cell>
          <cell r="O70">
            <v>5139</v>
          </cell>
          <cell r="P70">
            <v>0.3447031200003039</v>
          </cell>
        </row>
        <row r="71">
          <cell r="A71">
            <v>1332014000</v>
          </cell>
          <cell r="B71">
            <v>10330150</v>
          </cell>
          <cell r="C71" t="str">
            <v>S</v>
          </cell>
          <cell r="D71">
            <v>1</v>
          </cell>
          <cell r="E71" t="str">
            <v>Anteile an verbundenen Unternehmen nicht kons.</v>
          </cell>
          <cell r="F71" t="str">
            <v>Shares in subsidiaries - non consolidated -</v>
          </cell>
          <cell r="G71" t="str">
            <v>x</v>
          </cell>
          <cell r="H71">
            <v>13</v>
          </cell>
          <cell r="I71">
            <v>0</v>
          </cell>
          <cell r="J71">
            <v>16</v>
          </cell>
          <cell r="K71">
            <v>2</v>
          </cell>
          <cell r="L71">
            <v>12</v>
          </cell>
          <cell r="M71">
            <v>76</v>
          </cell>
          <cell r="N71">
            <v>0</v>
          </cell>
          <cell r="O71">
            <v>118</v>
          </cell>
          <cell r="P71">
            <v>0.58043530999999859</v>
          </cell>
        </row>
        <row r="72">
          <cell r="A72">
            <v>1332021000</v>
          </cell>
          <cell r="B72">
            <v>10330220</v>
          </cell>
          <cell r="C72" t="str">
            <v>S</v>
          </cell>
          <cell r="D72">
            <v>1</v>
          </cell>
          <cell r="E72" t="str">
            <v>Ausl./Gesellschafter Darlehen an verb.Unternehmen (RLZ &gt; 1J)</v>
          </cell>
          <cell r="F72" t="str">
            <v>Longterm loans to group companies (&gt;1yr)</v>
          </cell>
          <cell r="H72">
            <v>2267</v>
          </cell>
          <cell r="I72">
            <v>0</v>
          </cell>
          <cell r="J72">
            <v>2</v>
          </cell>
          <cell r="K72">
            <v>34</v>
          </cell>
          <cell r="L72">
            <v>5</v>
          </cell>
          <cell r="M72">
            <v>125</v>
          </cell>
          <cell r="N72">
            <v>0</v>
          </cell>
          <cell r="O72">
            <v>2433</v>
          </cell>
          <cell r="P72">
            <v>0.4637815999999475</v>
          </cell>
        </row>
        <row r="73">
          <cell r="A73">
            <v>1332031000</v>
          </cell>
          <cell r="B73">
            <v>10330250</v>
          </cell>
          <cell r="C73" t="str">
            <v>S</v>
          </cell>
          <cell r="D73">
            <v>1</v>
          </cell>
          <cell r="E73" t="str">
            <v>Anteile an Joint Venture Buchwert</v>
          </cell>
          <cell r="F73" t="str">
            <v>Shares in joint ventures - book value</v>
          </cell>
          <cell r="H73">
            <v>4</v>
          </cell>
          <cell r="I73">
            <v>2</v>
          </cell>
          <cell r="J73">
            <v>3</v>
          </cell>
          <cell r="K73">
            <v>3</v>
          </cell>
          <cell r="L73">
            <v>0</v>
          </cell>
          <cell r="M73">
            <v>3</v>
          </cell>
          <cell r="N73">
            <v>0</v>
          </cell>
          <cell r="O73">
            <v>16</v>
          </cell>
          <cell r="P73">
            <v>0.3220387899999988</v>
          </cell>
        </row>
        <row r="74">
          <cell r="A74">
            <v>1332035000</v>
          </cell>
          <cell r="B74">
            <v>10330275</v>
          </cell>
          <cell r="C74" t="str">
            <v>S</v>
          </cell>
          <cell r="D74">
            <v>1</v>
          </cell>
          <cell r="E74" t="str">
            <v>Ausleihungen an Joint Venture (RLZ &gt; 1J)</v>
          </cell>
          <cell r="F74" t="str">
            <v>Longterm loans  to joint ventures (&gt;1yr)</v>
          </cell>
          <cell r="H74">
            <v>0</v>
          </cell>
          <cell r="I74">
            <v>0</v>
          </cell>
          <cell r="J74">
            <v>0</v>
          </cell>
          <cell r="K74">
            <v>27</v>
          </cell>
          <cell r="L74">
            <v>0</v>
          </cell>
          <cell r="M74">
            <v>0</v>
          </cell>
          <cell r="N74">
            <v>0</v>
          </cell>
          <cell r="O74">
            <v>27</v>
          </cell>
          <cell r="P74">
            <v>4.3884550000001354E-2</v>
          </cell>
        </row>
        <row r="75">
          <cell r="A75">
            <v>1332041000</v>
          </cell>
          <cell r="B75">
            <v>10330300</v>
          </cell>
          <cell r="C75" t="str">
            <v>S</v>
          </cell>
          <cell r="D75">
            <v>1</v>
          </cell>
          <cell r="E75" t="str">
            <v>Anteile an assoziierte Unternehmen Buchwert</v>
          </cell>
          <cell r="F75" t="str">
            <v>Shares in associated companies - book value</v>
          </cell>
          <cell r="H75">
            <v>0</v>
          </cell>
          <cell r="I75">
            <v>0</v>
          </cell>
          <cell r="J75">
            <v>1</v>
          </cell>
          <cell r="K75">
            <v>6</v>
          </cell>
          <cell r="L75">
            <v>0</v>
          </cell>
          <cell r="M75">
            <v>8</v>
          </cell>
          <cell r="N75">
            <v>0</v>
          </cell>
          <cell r="O75">
            <v>14</v>
          </cell>
          <cell r="P75">
            <v>0.23553146000000069</v>
          </cell>
        </row>
        <row r="76">
          <cell r="A76">
            <v>1332045000</v>
          </cell>
          <cell r="B76">
            <v>10330355</v>
          </cell>
          <cell r="C76" t="str">
            <v>S</v>
          </cell>
          <cell r="D76">
            <v>1</v>
          </cell>
          <cell r="E76" t="str">
            <v>Ausleihungen an assoziierten Unternehmen (RLZ &gt; 1J)</v>
          </cell>
          <cell r="F76" t="str">
            <v>Longterm loans  to associated companies (&gt;1yr)</v>
          </cell>
          <cell r="H76">
            <v>24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25</v>
          </cell>
          <cell r="P76">
            <v>0.18738263999999916</v>
          </cell>
        </row>
        <row r="77">
          <cell r="A77">
            <v>1332051000</v>
          </cell>
          <cell r="B77">
            <v>10330400</v>
          </cell>
          <cell r="C77" t="str">
            <v>S</v>
          </cell>
          <cell r="D77">
            <v>1</v>
          </cell>
          <cell r="E77" t="str">
            <v>Beteiligungen</v>
          </cell>
          <cell r="F77" t="str">
            <v>Other equity investments</v>
          </cell>
          <cell r="G77" t="str">
            <v>x</v>
          </cell>
          <cell r="H77">
            <v>21</v>
          </cell>
          <cell r="I77">
            <v>1</v>
          </cell>
          <cell r="J77">
            <v>1</v>
          </cell>
          <cell r="K77">
            <v>0</v>
          </cell>
          <cell r="L77">
            <v>0</v>
          </cell>
          <cell r="M77">
            <v>170</v>
          </cell>
          <cell r="N77">
            <v>0</v>
          </cell>
          <cell r="O77">
            <v>191</v>
          </cell>
          <cell r="P77">
            <v>0.62945693000000347</v>
          </cell>
        </row>
        <row r="78">
          <cell r="A78">
            <v>1332055000</v>
          </cell>
          <cell r="B78">
            <v>10330455</v>
          </cell>
          <cell r="C78" t="str">
            <v>S</v>
          </cell>
          <cell r="D78">
            <v>1</v>
          </cell>
          <cell r="E78" t="str">
            <v>Ausleihungen an Beteiligungen (RLZ &gt; 1J)</v>
          </cell>
          <cell r="F78" t="str">
            <v>Longterm loans  to other equity investments (&gt;1yr)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0.13817857</v>
          </cell>
        </row>
        <row r="79">
          <cell r="A79">
            <v>1332060000</v>
          </cell>
          <cell r="B79" t="str">
            <v>New Position</v>
          </cell>
          <cell r="C79" t="str">
            <v>S</v>
          </cell>
          <cell r="D79">
            <v>1</v>
          </cell>
          <cell r="E79" t="str">
            <v>Wertpapiere des Anlagevermögens (RLZ &gt; 1J) / Fonds</v>
          </cell>
          <cell r="F79" t="str">
            <v>Securities (&gt;1yr) / Fund</v>
          </cell>
          <cell r="H79">
            <v>19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20</v>
          </cell>
          <cell r="P79">
            <v>0.27898242999999923</v>
          </cell>
        </row>
        <row r="80">
          <cell r="A80">
            <v>1332061000</v>
          </cell>
          <cell r="B80" t="str">
            <v>New Position</v>
          </cell>
          <cell r="C80" t="str">
            <v>S</v>
          </cell>
          <cell r="D80">
            <v>1</v>
          </cell>
          <cell r="E80" t="str">
            <v>Fonds für Pensionsrücksellungen/ATZ (IAS19)</v>
          </cell>
          <cell r="F80" t="str">
            <v>Fund for pension obligation/partial retirement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A81">
            <v>1332062000</v>
          </cell>
          <cell r="B81" t="str">
            <v>New Position</v>
          </cell>
          <cell r="C81" t="str">
            <v>S</v>
          </cell>
          <cell r="D81">
            <v>1</v>
          </cell>
          <cell r="E81" t="str">
            <v>langfristige Liquiditätsreserven / Schuldscheindarlehn (RLZ &gt; 1)</v>
          </cell>
          <cell r="F81" t="str">
            <v>longterm LH cash reserve &gt;1</v>
          </cell>
          <cell r="G81" t="str">
            <v>x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A82">
            <v>1332065000</v>
          </cell>
          <cell r="B82">
            <v>10330505</v>
          </cell>
          <cell r="C82" t="str">
            <v>S</v>
          </cell>
          <cell r="D82">
            <v>1</v>
          </cell>
          <cell r="E82" t="str">
            <v>Wertpapiere des Anlagevermögens (RLZ &gt; 1J)</v>
          </cell>
          <cell r="F82" t="str">
            <v>Securities (&gt;1yr)</v>
          </cell>
          <cell r="H82">
            <v>19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20</v>
          </cell>
          <cell r="P82">
            <v>0.27898242999999923</v>
          </cell>
        </row>
        <row r="83">
          <cell r="A83">
            <v>1332070000</v>
          </cell>
          <cell r="B83" t="str">
            <v>New Position</v>
          </cell>
          <cell r="C83" t="str">
            <v>S</v>
          </cell>
          <cell r="D83">
            <v>1</v>
          </cell>
          <cell r="E83" t="str">
            <v>Sonstige Ausleihung / Vorfinanzierung Mietobjekte (RLZ &gt; 1J)</v>
          </cell>
          <cell r="F83" t="str">
            <v>Other longterm loans / Prefinancing of leasehold (&gt;1yr)</v>
          </cell>
          <cell r="H83">
            <v>63</v>
          </cell>
          <cell r="I83">
            <v>2</v>
          </cell>
          <cell r="J83">
            <v>0</v>
          </cell>
          <cell r="K83">
            <v>10</v>
          </cell>
          <cell r="L83">
            <v>0</v>
          </cell>
          <cell r="M83">
            <v>0</v>
          </cell>
          <cell r="N83">
            <v>0</v>
          </cell>
          <cell r="O83">
            <v>76</v>
          </cell>
          <cell r="P83">
            <v>0.29742129999999634</v>
          </cell>
        </row>
        <row r="84">
          <cell r="A84">
            <v>1332071000</v>
          </cell>
          <cell r="B84">
            <v>10330605</v>
          </cell>
          <cell r="C84" t="str">
            <v>S</v>
          </cell>
          <cell r="D84">
            <v>1</v>
          </cell>
          <cell r="E84" t="str">
            <v>Sonstige Ausleihungen (RLZ &gt; 1J)</v>
          </cell>
          <cell r="F84" t="str">
            <v>Other longterm loans  (&gt;1yr)</v>
          </cell>
          <cell r="G84" t="str">
            <v>x</v>
          </cell>
          <cell r="H84">
            <v>62</v>
          </cell>
          <cell r="I84">
            <v>2</v>
          </cell>
          <cell r="J84">
            <v>0</v>
          </cell>
          <cell r="K84">
            <v>10</v>
          </cell>
          <cell r="L84">
            <v>0</v>
          </cell>
          <cell r="M84">
            <v>0</v>
          </cell>
          <cell r="N84">
            <v>0</v>
          </cell>
          <cell r="O84">
            <v>75</v>
          </cell>
          <cell r="P84">
            <v>4.1910489999992251E-2</v>
          </cell>
        </row>
        <row r="85">
          <cell r="A85">
            <v>1332075000</v>
          </cell>
          <cell r="B85">
            <v>10330705</v>
          </cell>
          <cell r="C85" t="str">
            <v>S</v>
          </cell>
          <cell r="D85">
            <v>1</v>
          </cell>
          <cell r="E85" t="str">
            <v>Vorfinanzierung von Mietobjekten (RLZ &gt; 1J)</v>
          </cell>
          <cell r="F85" t="str">
            <v>Prefinancing of leasehold (&gt;1yr)</v>
          </cell>
          <cell r="H85">
            <v>1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  <cell r="P85">
            <v>0.25551081000000009</v>
          </cell>
        </row>
        <row r="86">
          <cell r="A86">
            <v>1350000000</v>
          </cell>
          <cell r="B86">
            <v>10360050</v>
          </cell>
          <cell r="C86" t="str">
            <v>S</v>
          </cell>
          <cell r="D86">
            <v>1</v>
          </cell>
          <cell r="E86" t="str">
            <v>Reparaturfähige Ersatzteile für Flugzeuge</v>
          </cell>
          <cell r="F86" t="str">
            <v>Reparable spare parts for aircraft</v>
          </cell>
          <cell r="H86">
            <v>77</v>
          </cell>
          <cell r="I86">
            <v>0</v>
          </cell>
          <cell r="J86">
            <v>883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961</v>
          </cell>
          <cell r="P86">
            <v>0.26766305999990436</v>
          </cell>
        </row>
        <row r="87">
          <cell r="A87">
            <v>1350051000</v>
          </cell>
          <cell r="B87">
            <v>10360051</v>
          </cell>
          <cell r="C87" t="str">
            <v>S</v>
          </cell>
          <cell r="D87">
            <v>1</v>
          </cell>
          <cell r="E87" t="str">
            <v>Brutto reparaturf. Ersatzteile für Flugzeuge</v>
          </cell>
          <cell r="F87" t="str">
            <v>Reparable spare parts for aircraft-gr. value</v>
          </cell>
          <cell r="H87">
            <v>150</v>
          </cell>
          <cell r="I87">
            <v>0</v>
          </cell>
          <cell r="J87">
            <v>1877</v>
          </cell>
          <cell r="K87">
            <v>0</v>
          </cell>
          <cell r="L87">
            <v>0</v>
          </cell>
          <cell r="M87">
            <v>6</v>
          </cell>
          <cell r="N87">
            <v>0</v>
          </cell>
          <cell r="O87">
            <v>2033</v>
          </cell>
          <cell r="P87">
            <v>0.4054892500000733</v>
          </cell>
        </row>
        <row r="88">
          <cell r="A88">
            <v>1350055000</v>
          </cell>
          <cell r="B88">
            <v>10360056</v>
          </cell>
          <cell r="C88" t="str">
            <v>H</v>
          </cell>
          <cell r="D88">
            <v>-1</v>
          </cell>
          <cell r="E88" t="str">
            <v>Wertb. reparaturf. Ersatzteile für Flugzeuge</v>
          </cell>
          <cell r="F88" t="str">
            <v>Reparable spare parts for aircraft-val. adj.</v>
          </cell>
          <cell r="G88" t="str">
            <v>x</v>
          </cell>
          <cell r="H88">
            <v>73</v>
          </cell>
          <cell r="I88">
            <v>0</v>
          </cell>
          <cell r="J88">
            <v>994</v>
          </cell>
          <cell r="K88">
            <v>0</v>
          </cell>
          <cell r="L88">
            <v>0</v>
          </cell>
          <cell r="M88">
            <v>5</v>
          </cell>
          <cell r="N88">
            <v>0</v>
          </cell>
          <cell r="O88">
            <v>1072</v>
          </cell>
          <cell r="P88">
            <v>0.13782619000016894</v>
          </cell>
        </row>
        <row r="89">
          <cell r="A89">
            <v>1370000000</v>
          </cell>
          <cell r="B89" t="str">
            <v>New Position</v>
          </cell>
          <cell r="C89" t="str">
            <v>S</v>
          </cell>
          <cell r="D89">
            <v>1</v>
          </cell>
          <cell r="E89" t="str">
            <v>Forderungen und sonstige Vermögensgegenstände langfristig</v>
          </cell>
          <cell r="F89" t="str">
            <v>Receivables and other assets (&gt;1yr)</v>
          </cell>
          <cell r="G89" t="str">
            <v>x</v>
          </cell>
          <cell r="H89">
            <v>399</v>
          </cell>
          <cell r="I89">
            <v>12</v>
          </cell>
          <cell r="J89">
            <v>1</v>
          </cell>
          <cell r="K89">
            <v>28</v>
          </cell>
          <cell r="L89">
            <v>16</v>
          </cell>
          <cell r="M89">
            <v>130</v>
          </cell>
          <cell r="N89">
            <v>0</v>
          </cell>
          <cell r="O89">
            <v>588</v>
          </cell>
          <cell r="P89">
            <v>0.72577698999998574</v>
          </cell>
        </row>
        <row r="90">
          <cell r="A90">
            <v>1370100000</v>
          </cell>
          <cell r="B90">
            <v>10421020</v>
          </cell>
          <cell r="C90" t="str">
            <v>S</v>
          </cell>
          <cell r="D90">
            <v>1</v>
          </cell>
          <cell r="E90" t="str">
            <v>Sonst. Vermögensgegenstände (RLZ &gt; 1J)</v>
          </cell>
          <cell r="F90" t="str">
            <v>Other assets (&gt;1yr)</v>
          </cell>
          <cell r="G90" t="str">
            <v>x</v>
          </cell>
          <cell r="H90">
            <v>221</v>
          </cell>
          <cell r="I90">
            <v>12</v>
          </cell>
          <cell r="J90">
            <v>1</v>
          </cell>
          <cell r="K90">
            <v>20</v>
          </cell>
          <cell r="L90">
            <v>13</v>
          </cell>
          <cell r="M90">
            <v>128</v>
          </cell>
          <cell r="N90">
            <v>0</v>
          </cell>
          <cell r="O90">
            <v>396</v>
          </cell>
          <cell r="P90">
            <v>0.85372035000000324</v>
          </cell>
        </row>
        <row r="91">
          <cell r="A91">
            <v>1370112000</v>
          </cell>
          <cell r="B91">
            <v>10421021</v>
          </cell>
          <cell r="C91" t="str">
            <v>S</v>
          </cell>
          <cell r="D91">
            <v>1</v>
          </cell>
          <cell r="E91" t="str">
            <v>Br. Sonst. Vermögensgegenstände (RLZ &gt; 1J)</v>
          </cell>
          <cell r="F91" t="str">
            <v>Other assets (&gt;1yr) - gross value</v>
          </cell>
          <cell r="H91">
            <v>221</v>
          </cell>
          <cell r="I91">
            <v>12</v>
          </cell>
          <cell r="J91">
            <v>2</v>
          </cell>
          <cell r="K91">
            <v>21</v>
          </cell>
          <cell r="L91">
            <v>13</v>
          </cell>
          <cell r="M91">
            <v>127</v>
          </cell>
          <cell r="N91">
            <v>0</v>
          </cell>
          <cell r="O91">
            <v>395</v>
          </cell>
          <cell r="P91">
            <v>0.38088274000000411</v>
          </cell>
        </row>
        <row r="92">
          <cell r="A92">
            <v>1370115000</v>
          </cell>
          <cell r="B92">
            <v>10421026</v>
          </cell>
          <cell r="C92" t="str">
            <v>H</v>
          </cell>
          <cell r="D92">
            <v>-1</v>
          </cell>
          <cell r="E92" t="str">
            <v>Wertb. Sonst. Vermögensgegenstände (RLZ &gt; 1J)</v>
          </cell>
          <cell r="F92" t="str">
            <v>Other assets (&gt;1yr) - value adjustments</v>
          </cell>
          <cell r="G92" t="str">
            <v>x</v>
          </cell>
          <cell r="H92">
            <v>0</v>
          </cell>
          <cell r="I92">
            <v>0</v>
          </cell>
          <cell r="J92">
            <v>1</v>
          </cell>
          <cell r="K92">
            <v>1</v>
          </cell>
          <cell r="L92">
            <v>0</v>
          </cell>
          <cell r="M92">
            <v>-1</v>
          </cell>
          <cell r="N92">
            <v>0</v>
          </cell>
          <cell r="O92">
            <v>-1</v>
          </cell>
          <cell r="P92">
            <v>1.23460309</v>
          </cell>
        </row>
        <row r="93">
          <cell r="A93">
            <v>1370200000</v>
          </cell>
          <cell r="C93" t="str">
            <v>S</v>
          </cell>
          <cell r="D93">
            <v>1</v>
          </cell>
          <cell r="E93" t="str">
            <v>Emissionszertifikate (RLZ &gt; 1 J)</v>
          </cell>
          <cell r="H93">
            <v>92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92</v>
          </cell>
          <cell r="P93">
            <v>0.22137958999999796</v>
          </cell>
        </row>
        <row r="94">
          <cell r="A94">
            <v>1370211000</v>
          </cell>
          <cell r="C94" t="str">
            <v>S</v>
          </cell>
          <cell r="D94">
            <v>1</v>
          </cell>
          <cell r="E94" t="str">
            <v>Br. Emissionszertifikate (RLZ &gt; 1 J)</v>
          </cell>
          <cell r="H94">
            <v>92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92</v>
          </cell>
          <cell r="P94">
            <v>0.22137958999999796</v>
          </cell>
        </row>
        <row r="95">
          <cell r="A95">
            <v>1370215000</v>
          </cell>
          <cell r="C95" t="str">
            <v>H</v>
          </cell>
          <cell r="D95">
            <v>-1</v>
          </cell>
          <cell r="E95" t="str">
            <v>WB auf Emissionszertifikate (RLZ &gt; 1 J)</v>
          </cell>
          <cell r="G95" t="str">
            <v>x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>
            <v>1370300000</v>
          </cell>
          <cell r="B96" t="str">
            <v>New Position</v>
          </cell>
          <cell r="C96" t="str">
            <v>S</v>
          </cell>
          <cell r="D96">
            <v>1</v>
          </cell>
          <cell r="E96" t="str">
            <v>Positive Marktwerte (RLZ &gt; 1J)</v>
          </cell>
          <cell r="F96" t="str">
            <v>Market Values (&gt;1yr)</v>
          </cell>
          <cell r="H96">
            <v>39</v>
          </cell>
          <cell r="I96">
            <v>0</v>
          </cell>
          <cell r="J96">
            <v>0</v>
          </cell>
          <cell r="K96">
            <v>2</v>
          </cell>
          <cell r="L96">
            <v>0</v>
          </cell>
          <cell r="M96">
            <v>0</v>
          </cell>
          <cell r="N96">
            <v>0</v>
          </cell>
          <cell r="O96">
            <v>41</v>
          </cell>
          <cell r="P96">
            <v>0.27576329999999416</v>
          </cell>
        </row>
        <row r="97">
          <cell r="A97">
            <v>1370311000</v>
          </cell>
          <cell r="B97">
            <v>10421028</v>
          </cell>
          <cell r="C97" t="str">
            <v>S</v>
          </cell>
          <cell r="D97">
            <v>1</v>
          </cell>
          <cell r="E97" t="str">
            <v>Marktwerte von Sicherungsgeschäften innerer Wert (RLZ &gt; 1J)</v>
          </cell>
          <cell r="F97" t="str">
            <v>Market Values from Hedges (&gt;1yr)</v>
          </cell>
          <cell r="G97" t="str">
            <v>x</v>
          </cell>
          <cell r="H97">
            <v>39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39</v>
          </cell>
          <cell r="P97">
            <v>6.142189999998493E-3</v>
          </cell>
        </row>
        <row r="98">
          <cell r="A98">
            <v>1370312000</v>
          </cell>
          <cell r="C98" t="str">
            <v>S</v>
          </cell>
          <cell r="D98">
            <v>1</v>
          </cell>
          <cell r="E98" t="str">
            <v>Marktwerte von Sicherungsgeschäften Zeitwert (RLZ&gt;1)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A99">
            <v>1370313000</v>
          </cell>
          <cell r="B99">
            <v>10421029</v>
          </cell>
          <cell r="C99" t="str">
            <v>S</v>
          </cell>
          <cell r="D99">
            <v>1</v>
          </cell>
          <cell r="E99" t="str">
            <v>Marktwerte von Spekulationsgeschäften (RLZ &gt; 1J)</v>
          </cell>
          <cell r="F99" t="str">
            <v>Market Values from Tradings (&gt;1yr)</v>
          </cell>
          <cell r="H99">
            <v>0</v>
          </cell>
          <cell r="I99">
            <v>0</v>
          </cell>
          <cell r="J99">
            <v>0</v>
          </cell>
          <cell r="K99">
            <v>2</v>
          </cell>
          <cell r="L99">
            <v>0</v>
          </cell>
          <cell r="M99">
            <v>0</v>
          </cell>
          <cell r="N99">
            <v>0</v>
          </cell>
          <cell r="O99">
            <v>2</v>
          </cell>
          <cell r="P99">
            <v>0.26962111000000011</v>
          </cell>
        </row>
        <row r="100">
          <cell r="A100">
            <v>1370400000</v>
          </cell>
          <cell r="B100">
            <v>10421120</v>
          </cell>
          <cell r="C100" t="str">
            <v>S</v>
          </cell>
          <cell r="D100">
            <v>1</v>
          </cell>
          <cell r="E100" t="str">
            <v>So.VG erwartete Erstattungen Rst. (RLZ &gt; 1J)</v>
          </cell>
          <cell r="F100" t="str">
            <v>o.assets possib. of any reimbursem. (&gt;1yr)</v>
          </cell>
          <cell r="H100">
            <v>0</v>
          </cell>
          <cell r="I100">
            <v>0</v>
          </cell>
          <cell r="J100">
            <v>0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O100">
            <v>2</v>
          </cell>
          <cell r="P100">
            <v>0.46637302999999997</v>
          </cell>
        </row>
        <row r="101">
          <cell r="A101">
            <v>1370412000</v>
          </cell>
          <cell r="B101">
            <v>10421121</v>
          </cell>
          <cell r="C101" t="str">
            <v>S</v>
          </cell>
          <cell r="D101">
            <v>1</v>
          </cell>
          <cell r="E101" t="str">
            <v>Br So.VG erwartete Erstatt. Rst. (RLZ &gt; 1J)</v>
          </cell>
          <cell r="F101" t="str">
            <v>o.assets possib. of any reimb(&gt;1yr) gross va</v>
          </cell>
          <cell r="H101">
            <v>0</v>
          </cell>
          <cell r="I101">
            <v>0</v>
          </cell>
          <cell r="J101">
            <v>0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O101">
            <v>2</v>
          </cell>
          <cell r="P101">
            <v>0.3601586699999999</v>
          </cell>
        </row>
        <row r="102">
          <cell r="A102">
            <v>1370415000</v>
          </cell>
          <cell r="B102">
            <v>10421126</v>
          </cell>
          <cell r="C102" t="str">
            <v>H</v>
          </cell>
          <cell r="D102">
            <v>-1</v>
          </cell>
          <cell r="E102" t="str">
            <v>WB So.VG erwartete Erstatt. Rst. (RLZ &gt; 1J)</v>
          </cell>
          <cell r="F102" t="str">
            <v>o.assets possib. of any reimb(&gt;1yr) value adj</v>
          </cell>
          <cell r="G102" t="str">
            <v>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0.10621435999999999</v>
          </cell>
        </row>
        <row r="103">
          <cell r="A103">
            <v>1371400000</v>
          </cell>
          <cell r="B103">
            <v>10424220</v>
          </cell>
          <cell r="C103" t="str">
            <v>S</v>
          </cell>
          <cell r="D103">
            <v>1</v>
          </cell>
          <cell r="E103" t="str">
            <v>Darlehensforderungen an verb.Unternehmen (RLZ &gt; 1J)</v>
          </cell>
          <cell r="F103" t="str">
            <v>Shortterm loans to group comp.  (&gt;1yr)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</row>
        <row r="104">
          <cell r="A104">
            <v>1371412000</v>
          </cell>
          <cell r="B104">
            <v>10424221</v>
          </cell>
          <cell r="C104" t="str">
            <v>S</v>
          </cell>
          <cell r="D104">
            <v>1</v>
          </cell>
          <cell r="E104" t="str">
            <v>Br. Darlehen an verb.Unternehmen (RLZ&gt;1J)</v>
          </cell>
          <cell r="F104" t="str">
            <v>Shortterm loans to group comp. (&gt;1yr)-gross value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A105">
            <v>1371415000</v>
          </cell>
          <cell r="B105">
            <v>10424226</v>
          </cell>
          <cell r="C105" t="str">
            <v>H</v>
          </cell>
          <cell r="D105">
            <v>-1</v>
          </cell>
          <cell r="E105" t="str">
            <v>WB Darlehen an verb.Unternehmen (RLZ&gt;1J)</v>
          </cell>
          <cell r="F105" t="str">
            <v>Shortterm loans to group comp. (&gt;1yr)-value adjust</v>
          </cell>
          <cell r="G105" t="str">
            <v>x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>
            <v>1371500000</v>
          </cell>
          <cell r="B106">
            <v>10424320</v>
          </cell>
          <cell r="C106" t="str">
            <v>S</v>
          </cell>
          <cell r="D106">
            <v>1</v>
          </cell>
          <cell r="E106" t="str">
            <v>Darlehensforderungen an Joint Venture (RLZ &gt; 1J)</v>
          </cell>
          <cell r="F106" t="str">
            <v>Shortterm loans to joint ventures (&gt;1yr)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>
            <v>1371512000</v>
          </cell>
          <cell r="B107">
            <v>10424321</v>
          </cell>
          <cell r="C107" t="str">
            <v>S</v>
          </cell>
          <cell r="D107">
            <v>1</v>
          </cell>
          <cell r="E107" t="str">
            <v>Br.Darlehen an Joint Venture (RLZ &gt; 1J)</v>
          </cell>
          <cell r="F107" t="str">
            <v>Shortterm loans to joint vent.-(&gt;1yr)-gross value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A108">
            <v>1371515000</v>
          </cell>
          <cell r="B108">
            <v>10424326</v>
          </cell>
          <cell r="C108" t="str">
            <v>H</v>
          </cell>
          <cell r="D108">
            <v>-1</v>
          </cell>
          <cell r="E108" t="str">
            <v>WB.Darlehen an Joint Venture (RLZ &gt; 1J)</v>
          </cell>
          <cell r="F108" t="str">
            <v>Shortterm loans to. joint vent.-(&gt;1yr)-value adjust</v>
          </cell>
          <cell r="G108" t="str">
            <v>x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A109">
            <v>1371600000</v>
          </cell>
          <cell r="B109">
            <v>10424420</v>
          </cell>
          <cell r="C109" t="str">
            <v>S</v>
          </cell>
          <cell r="D109">
            <v>1</v>
          </cell>
          <cell r="E109" t="str">
            <v>Darlehensforderungen an ass. Untern. (RLZ &gt; 1J)</v>
          </cell>
          <cell r="F109" t="str">
            <v>Shortterm loans to associated companies (&gt;1yr)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</row>
        <row r="110">
          <cell r="A110">
            <v>1371612000</v>
          </cell>
          <cell r="B110">
            <v>10424421</v>
          </cell>
          <cell r="C110" t="str">
            <v>S</v>
          </cell>
          <cell r="D110">
            <v>1</v>
          </cell>
          <cell r="E110" t="str">
            <v>Br.Darlehen an ass. Untern. (RLZ &gt; 1J)</v>
          </cell>
          <cell r="F110" t="str">
            <v>Shortterm loans to. ass.companies(&gt;1yr)-gross value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1">
          <cell r="A111">
            <v>1371615000</v>
          </cell>
          <cell r="B111">
            <v>10424426</v>
          </cell>
          <cell r="C111" t="str">
            <v>H</v>
          </cell>
          <cell r="D111">
            <v>-1</v>
          </cell>
          <cell r="E111" t="str">
            <v>WB Darlehen an ass. Untern. (RLZ &gt; 1J)</v>
          </cell>
          <cell r="F111" t="str">
            <v>Shortterm loans to ass.companies(&gt;1yr)-val. adjust</v>
          </cell>
          <cell r="G111" t="str">
            <v>x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A112">
            <v>1371700000</v>
          </cell>
          <cell r="B112">
            <v>10424620</v>
          </cell>
          <cell r="C112" t="str">
            <v>S</v>
          </cell>
          <cell r="D112">
            <v>1</v>
          </cell>
          <cell r="E112" t="str">
            <v>Darlehensforderungen an Beteiligungen (RLZ &gt; 1J)</v>
          </cell>
          <cell r="F112" t="str">
            <v>Shortterm loans to other equity investments (&gt;1yr)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A113">
            <v>1371712000</v>
          </cell>
          <cell r="B113">
            <v>10424621</v>
          </cell>
          <cell r="C113" t="str">
            <v>S</v>
          </cell>
          <cell r="D113">
            <v>1</v>
          </cell>
          <cell r="E113" t="str">
            <v>Br.Darlehen an Beteiligungen (RLZ &gt; 1J)</v>
          </cell>
          <cell r="F113" t="str">
            <v>Shortterm loans to o.equity inv.-(&gt;1yr)-gr. value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A114">
            <v>1371715000</v>
          </cell>
          <cell r="B114">
            <v>10424626</v>
          </cell>
          <cell r="C114" t="str">
            <v>H</v>
          </cell>
          <cell r="D114">
            <v>-1</v>
          </cell>
          <cell r="E114" t="str">
            <v>WB Darlehen an Beteiligungen (RLZ &gt; 1J)</v>
          </cell>
          <cell r="F114" t="str">
            <v>Shortterm loans to o.equity inv.-(&gt;1yr)-val. adj.</v>
          </cell>
          <cell r="G114" t="str">
            <v>x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A115">
            <v>1371900000</v>
          </cell>
          <cell r="B115" t="str">
            <v>New Position</v>
          </cell>
          <cell r="C115" t="str">
            <v>S</v>
          </cell>
          <cell r="D115">
            <v>1</v>
          </cell>
          <cell r="E115" t="str">
            <v>Effektive Ertragsteuerforderungen (RLZ &gt; 1J)</v>
          </cell>
          <cell r="H115">
            <v>38</v>
          </cell>
          <cell r="I115">
            <v>0</v>
          </cell>
          <cell r="J115">
            <v>0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39</v>
          </cell>
          <cell r="P115">
            <v>0.19020167000000043</v>
          </cell>
        </row>
        <row r="116">
          <cell r="A116">
            <v>1372000000</v>
          </cell>
          <cell r="B116" t="str">
            <v>New Position</v>
          </cell>
          <cell r="C116" t="str">
            <v>S</v>
          </cell>
          <cell r="D116">
            <v>1</v>
          </cell>
          <cell r="E116" t="str">
            <v>Aktive Abgrenzungen (RLZ &gt; 1J)</v>
          </cell>
          <cell r="F116" t="str">
            <v>Prepaid expenses (&gt;1yr)</v>
          </cell>
          <cell r="H116">
            <v>9</v>
          </cell>
          <cell r="I116">
            <v>0</v>
          </cell>
          <cell r="J116">
            <v>0</v>
          </cell>
          <cell r="K116">
            <v>4</v>
          </cell>
          <cell r="L116">
            <v>3</v>
          </cell>
          <cell r="M116">
            <v>2</v>
          </cell>
          <cell r="N116">
            <v>0</v>
          </cell>
          <cell r="O116">
            <v>18</v>
          </cell>
          <cell r="P116">
            <v>0.45849842999999879</v>
          </cell>
        </row>
        <row r="117">
          <cell r="A117">
            <v>1372011000</v>
          </cell>
          <cell r="B117">
            <v>10610020</v>
          </cell>
          <cell r="C117" t="str">
            <v>S</v>
          </cell>
          <cell r="D117">
            <v>1</v>
          </cell>
          <cell r="E117" t="str">
            <v>Disagio  (RLZ &gt; 1J)</v>
          </cell>
          <cell r="F117" t="str">
            <v>Discount (&gt;1yr)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>
            <v>1372015000</v>
          </cell>
          <cell r="B118">
            <v>10630020</v>
          </cell>
          <cell r="C118" t="str">
            <v>S</v>
          </cell>
          <cell r="D118">
            <v>1</v>
          </cell>
          <cell r="E118" t="str">
            <v>Sonstige aktive Rechnungsabgrenzungsposten (RLZ &gt; 1J)</v>
          </cell>
          <cell r="F118" t="str">
            <v>Other prepaid expenses (&gt;1yr)</v>
          </cell>
          <cell r="G118" t="str">
            <v>x</v>
          </cell>
          <cell r="H118">
            <v>9</v>
          </cell>
          <cell r="I118">
            <v>0</v>
          </cell>
          <cell r="J118">
            <v>0</v>
          </cell>
          <cell r="K118">
            <v>4</v>
          </cell>
          <cell r="L118">
            <v>3</v>
          </cell>
          <cell r="M118">
            <v>2</v>
          </cell>
          <cell r="N118">
            <v>0</v>
          </cell>
          <cell r="O118">
            <v>18</v>
          </cell>
          <cell r="P118">
            <v>0.45849842999999879</v>
          </cell>
        </row>
        <row r="119">
          <cell r="A119">
            <v>1400111000</v>
          </cell>
          <cell r="B119">
            <v>10620000</v>
          </cell>
          <cell r="C119" t="str">
            <v>S</v>
          </cell>
          <cell r="D119">
            <v>1</v>
          </cell>
          <cell r="E119" t="str">
            <v>Latente Ertragsteuererstattungsansprüche</v>
          </cell>
          <cell r="F119" t="str">
            <v>Deferred tax assets</v>
          </cell>
          <cell r="H119">
            <v>599</v>
          </cell>
          <cell r="I119">
            <v>47</v>
          </cell>
          <cell r="J119">
            <v>113</v>
          </cell>
          <cell r="K119">
            <v>56</v>
          </cell>
          <cell r="L119">
            <v>29</v>
          </cell>
          <cell r="M119">
            <v>1</v>
          </cell>
          <cell r="N119">
            <v>0</v>
          </cell>
          <cell r="O119">
            <v>844</v>
          </cell>
          <cell r="P119">
            <v>0.16061807000005501</v>
          </cell>
        </row>
        <row r="120">
          <cell r="A120">
            <v>1500000000</v>
          </cell>
          <cell r="B120" t="str">
            <v>New Position</v>
          </cell>
          <cell r="C120" t="str">
            <v>S</v>
          </cell>
          <cell r="D120">
            <v>1</v>
          </cell>
          <cell r="E120" t="str">
            <v>Kurzfristige Vermögenswerte</v>
          </cell>
          <cell r="F120" t="str">
            <v>Current assets</v>
          </cell>
          <cell r="G120" t="str">
            <v>x</v>
          </cell>
          <cell r="H120">
            <v>5142</v>
          </cell>
          <cell r="I120">
            <v>386</v>
          </cell>
          <cell r="J120">
            <v>1406</v>
          </cell>
          <cell r="K120">
            <v>554</v>
          </cell>
          <cell r="L120">
            <v>165</v>
          </cell>
          <cell r="M120">
            <v>1627</v>
          </cell>
          <cell r="N120">
            <v>2111</v>
          </cell>
          <cell r="O120">
            <v>11392</v>
          </cell>
          <cell r="P120">
            <v>8.4066920000623213E-2</v>
          </cell>
        </row>
        <row r="121">
          <cell r="A121">
            <v>1510000000</v>
          </cell>
          <cell r="B121">
            <v>10410000</v>
          </cell>
          <cell r="C121" t="str">
            <v>S</v>
          </cell>
          <cell r="D121">
            <v>1</v>
          </cell>
          <cell r="E121" t="str">
            <v>Vorräte</v>
          </cell>
          <cell r="F121" t="str">
            <v>Inventory</v>
          </cell>
          <cell r="H121">
            <v>150</v>
          </cell>
          <cell r="I121">
            <v>1</v>
          </cell>
          <cell r="J121">
            <v>402</v>
          </cell>
          <cell r="K121">
            <v>96</v>
          </cell>
          <cell r="L121">
            <v>1</v>
          </cell>
          <cell r="M121">
            <v>0</v>
          </cell>
          <cell r="N121">
            <v>0</v>
          </cell>
          <cell r="O121">
            <v>649</v>
          </cell>
          <cell r="P121">
            <v>8.4509700000012344E-2</v>
          </cell>
        </row>
        <row r="122">
          <cell r="A122">
            <v>1510100000</v>
          </cell>
          <cell r="B122">
            <v>10410060</v>
          </cell>
          <cell r="C122" t="str">
            <v>S</v>
          </cell>
          <cell r="D122">
            <v>1</v>
          </cell>
          <cell r="E122" t="str">
            <v>Ersatzteile für Flugzeuge</v>
          </cell>
          <cell r="F122" t="str">
            <v>Spare parts for aircraft</v>
          </cell>
          <cell r="H122">
            <v>56</v>
          </cell>
          <cell r="I122">
            <v>0</v>
          </cell>
          <cell r="J122">
            <v>389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445</v>
          </cell>
          <cell r="P122">
            <v>0.15282716000001528</v>
          </cell>
        </row>
        <row r="123">
          <cell r="A123">
            <v>1510111000</v>
          </cell>
          <cell r="B123">
            <v>10410061</v>
          </cell>
          <cell r="C123" t="str">
            <v>S</v>
          </cell>
          <cell r="D123">
            <v>1</v>
          </cell>
          <cell r="E123" t="str">
            <v>Br. Ersatzteile für Flugzeuge</v>
          </cell>
          <cell r="F123" t="str">
            <v>Spare parts for aircraft - gross value</v>
          </cell>
          <cell r="H123">
            <v>91</v>
          </cell>
          <cell r="I123">
            <v>0</v>
          </cell>
          <cell r="J123">
            <v>540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631</v>
          </cell>
          <cell r="P123">
            <v>0.2394754599999942</v>
          </cell>
        </row>
        <row r="124">
          <cell r="A124">
            <v>1510115000</v>
          </cell>
          <cell r="B124">
            <v>10410066</v>
          </cell>
          <cell r="C124" t="str">
            <v>H</v>
          </cell>
          <cell r="D124">
            <v>-1</v>
          </cell>
          <cell r="E124" t="str">
            <v>WB Ersatzteile für Flugzeuge</v>
          </cell>
          <cell r="F124" t="str">
            <v>Spare parts for aircraft - value adjustment</v>
          </cell>
          <cell r="G124" t="str">
            <v>x</v>
          </cell>
          <cell r="H124">
            <v>35</v>
          </cell>
          <cell r="I124">
            <v>0</v>
          </cell>
          <cell r="J124">
            <v>151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186</v>
          </cell>
          <cell r="P124">
            <v>0.39230262000000948</v>
          </cell>
        </row>
        <row r="125">
          <cell r="A125">
            <v>1510300000</v>
          </cell>
          <cell r="B125">
            <v>10410100</v>
          </cell>
          <cell r="C125" t="str">
            <v>S</v>
          </cell>
          <cell r="D125">
            <v>1</v>
          </cell>
          <cell r="E125" t="str">
            <v>Roh-, Hilfs- und Betriebsstoffe sonst.</v>
          </cell>
          <cell r="F125" t="str">
            <v>Other raw materials &amp; supplies</v>
          </cell>
          <cell r="H125">
            <v>47</v>
          </cell>
          <cell r="I125">
            <v>1</v>
          </cell>
          <cell r="J125">
            <v>2</v>
          </cell>
          <cell r="K125">
            <v>28</v>
          </cell>
          <cell r="L125">
            <v>0</v>
          </cell>
          <cell r="M125">
            <v>0</v>
          </cell>
          <cell r="N125">
            <v>0</v>
          </cell>
          <cell r="O125">
            <v>79</v>
          </cell>
          <cell r="P125">
            <v>8.1953880000000368E-2</v>
          </cell>
        </row>
        <row r="126">
          <cell r="A126">
            <v>1510311000</v>
          </cell>
          <cell r="B126">
            <v>10410101</v>
          </cell>
          <cell r="C126" t="str">
            <v>S</v>
          </cell>
          <cell r="D126">
            <v>1</v>
          </cell>
          <cell r="E126" t="str">
            <v>Br. Roh-, Hilfs- und Betriebsstoffe sonst.</v>
          </cell>
          <cell r="F126" t="str">
            <v>Other raw materials &amp; supplies-gross value</v>
          </cell>
          <cell r="H126">
            <v>56</v>
          </cell>
          <cell r="I126">
            <v>3</v>
          </cell>
          <cell r="J126">
            <v>2</v>
          </cell>
          <cell r="K126">
            <v>29</v>
          </cell>
          <cell r="L126">
            <v>0</v>
          </cell>
          <cell r="M126">
            <v>0</v>
          </cell>
          <cell r="N126">
            <v>0</v>
          </cell>
          <cell r="O126">
            <v>90</v>
          </cell>
          <cell r="P126">
            <v>3.4143339999999966E-2</v>
          </cell>
        </row>
        <row r="127">
          <cell r="A127">
            <v>1510315000</v>
          </cell>
          <cell r="B127">
            <v>10410106</v>
          </cell>
          <cell r="C127" t="str">
            <v>H</v>
          </cell>
          <cell r="D127">
            <v>-1</v>
          </cell>
          <cell r="E127" t="str">
            <v>WB Roh-, Hilfs- und Betriebsstoffe sonst.</v>
          </cell>
          <cell r="F127" t="str">
            <v>Other raw materials &amp; supplies-value adjustm.</v>
          </cell>
          <cell r="G127" t="str">
            <v>x</v>
          </cell>
          <cell r="H127">
            <v>9</v>
          </cell>
          <cell r="I127">
            <v>2</v>
          </cell>
          <cell r="J127">
            <v>0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O127">
            <v>11</v>
          </cell>
          <cell r="P127">
            <v>0.11609722000000033</v>
          </cell>
        </row>
        <row r="128">
          <cell r="A128">
            <v>1510400000</v>
          </cell>
          <cell r="B128">
            <v>10410200</v>
          </cell>
          <cell r="C128" t="str">
            <v>S</v>
          </cell>
          <cell r="D128">
            <v>1</v>
          </cell>
          <cell r="E128" t="str">
            <v>Unfertige Erzeugnisse, unfertige Leistungen</v>
          </cell>
          <cell r="F128" t="str">
            <v>Unfinished goods &amp; work in process</v>
          </cell>
          <cell r="H128">
            <v>0</v>
          </cell>
          <cell r="I128">
            <v>0</v>
          </cell>
          <cell r="J128">
            <v>11</v>
          </cell>
          <cell r="K128">
            <v>3</v>
          </cell>
          <cell r="L128">
            <v>0</v>
          </cell>
          <cell r="M128">
            <v>0</v>
          </cell>
          <cell r="N128">
            <v>0</v>
          </cell>
          <cell r="O128">
            <v>14</v>
          </cell>
          <cell r="P128">
            <v>0.22770418999999897</v>
          </cell>
        </row>
        <row r="129">
          <cell r="A129">
            <v>1510411000</v>
          </cell>
          <cell r="B129">
            <v>10410201</v>
          </cell>
          <cell r="C129" t="str">
            <v>S</v>
          </cell>
          <cell r="D129">
            <v>1</v>
          </cell>
          <cell r="E129" t="str">
            <v>Br.Unfertige Erzeugnisse,unfertige Leistungen</v>
          </cell>
          <cell r="F129" t="str">
            <v>Unfinish. goods &amp; work in process-gross value</v>
          </cell>
          <cell r="H129">
            <v>0</v>
          </cell>
          <cell r="I129">
            <v>0</v>
          </cell>
          <cell r="J129">
            <v>15</v>
          </cell>
          <cell r="K129">
            <v>3</v>
          </cell>
          <cell r="L129">
            <v>0</v>
          </cell>
          <cell r="M129">
            <v>0</v>
          </cell>
          <cell r="N129">
            <v>0</v>
          </cell>
          <cell r="O129">
            <v>18</v>
          </cell>
          <cell r="P129">
            <v>0.15083277000000095</v>
          </cell>
        </row>
        <row r="130">
          <cell r="A130">
            <v>1510415000</v>
          </cell>
          <cell r="B130">
            <v>10410206</v>
          </cell>
          <cell r="C130" t="str">
            <v>H</v>
          </cell>
          <cell r="D130">
            <v>-1</v>
          </cell>
          <cell r="E130" t="str">
            <v>WB Unfertige Erzeugnisse,unfertige Leistungen</v>
          </cell>
          <cell r="F130" t="str">
            <v>Unfinish. goods &amp; work in process-value adjus</v>
          </cell>
          <cell r="G130" t="str">
            <v>x</v>
          </cell>
          <cell r="H130">
            <v>0</v>
          </cell>
          <cell r="I130">
            <v>0</v>
          </cell>
          <cell r="J130">
            <v>4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4</v>
          </cell>
          <cell r="P130">
            <v>7.6871419999999802E-2</v>
          </cell>
        </row>
        <row r="131">
          <cell r="A131">
            <v>1510500000</v>
          </cell>
          <cell r="B131">
            <v>10410300</v>
          </cell>
          <cell r="C131" t="str">
            <v>S</v>
          </cell>
          <cell r="D131">
            <v>1</v>
          </cell>
          <cell r="E131" t="str">
            <v>Fertige Erzeugnisse und Waren</v>
          </cell>
          <cell r="F131" t="str">
            <v>Finished goods &amp; merchandise</v>
          </cell>
          <cell r="G131" t="str">
            <v>x</v>
          </cell>
          <cell r="H131">
            <v>47</v>
          </cell>
          <cell r="I131">
            <v>0</v>
          </cell>
          <cell r="J131">
            <v>0</v>
          </cell>
          <cell r="K131">
            <v>65</v>
          </cell>
          <cell r="L131">
            <v>1</v>
          </cell>
          <cell r="M131">
            <v>0</v>
          </cell>
          <cell r="N131">
            <v>0</v>
          </cell>
          <cell r="O131">
            <v>110</v>
          </cell>
          <cell r="P131">
            <v>0.32801523999999915</v>
          </cell>
        </row>
        <row r="132">
          <cell r="A132">
            <v>1510511000</v>
          </cell>
          <cell r="B132">
            <v>10410301</v>
          </cell>
          <cell r="C132" t="str">
            <v>S</v>
          </cell>
          <cell r="D132">
            <v>1</v>
          </cell>
          <cell r="E132" t="str">
            <v>Br. Fertige Erzeugnisse und Waren</v>
          </cell>
          <cell r="F132" t="str">
            <v>Finished goods &amp; merchandise - gross value</v>
          </cell>
          <cell r="H132">
            <v>48</v>
          </cell>
          <cell r="I132">
            <v>0</v>
          </cell>
          <cell r="J132">
            <v>0</v>
          </cell>
          <cell r="K132">
            <v>65</v>
          </cell>
          <cell r="L132">
            <v>1</v>
          </cell>
          <cell r="M132">
            <v>0</v>
          </cell>
          <cell r="N132">
            <v>0</v>
          </cell>
          <cell r="O132">
            <v>113</v>
          </cell>
          <cell r="P132">
            <v>0.30211323999999706</v>
          </cell>
        </row>
        <row r="133">
          <cell r="A133">
            <v>1510515000</v>
          </cell>
          <cell r="B133">
            <v>10410306</v>
          </cell>
          <cell r="C133" t="str">
            <v>H</v>
          </cell>
          <cell r="D133">
            <v>-1</v>
          </cell>
          <cell r="E133" t="str">
            <v>WB Fertige Erzeugnisse und Waren</v>
          </cell>
          <cell r="F133" t="str">
            <v>Finished goods &amp; merchandise - value adjust.</v>
          </cell>
          <cell r="G133" t="str">
            <v>x</v>
          </cell>
          <cell r="H133">
            <v>1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</v>
          </cell>
          <cell r="P133">
            <v>0.63012847999999977</v>
          </cell>
        </row>
        <row r="134">
          <cell r="A134">
            <v>1510600000</v>
          </cell>
          <cell r="B134">
            <v>10410400</v>
          </cell>
          <cell r="C134" t="str">
            <v>S</v>
          </cell>
          <cell r="D134">
            <v>1</v>
          </cell>
          <cell r="E134" t="str">
            <v>Geleistete Anzahlungen für Vorräte</v>
          </cell>
          <cell r="F134" t="str">
            <v>Advance payments for inventory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1</v>
          </cell>
          <cell r="P134">
            <v>0.21897968999999995</v>
          </cell>
        </row>
        <row r="135">
          <cell r="A135">
            <v>1510611000</v>
          </cell>
          <cell r="B135">
            <v>10410401</v>
          </cell>
          <cell r="C135" t="str">
            <v>S</v>
          </cell>
          <cell r="D135">
            <v>1</v>
          </cell>
          <cell r="E135" t="str">
            <v>Br. Geleistete Anzahlungen für Vorräte</v>
          </cell>
          <cell r="F135" t="str">
            <v>Adv. paym. f. inventory -gross value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1</v>
          </cell>
          <cell r="P135">
            <v>0.21897968999999995</v>
          </cell>
        </row>
        <row r="136">
          <cell r="A136">
            <v>1510615000</v>
          </cell>
          <cell r="B136">
            <v>10410406</v>
          </cell>
          <cell r="C136" t="str">
            <v>H</v>
          </cell>
          <cell r="D136">
            <v>-1</v>
          </cell>
          <cell r="E136" t="str">
            <v>WB Geleistete Anzahlungen für Vorräte</v>
          </cell>
          <cell r="F136" t="str">
            <v>Adv. paym. f. inventory -value adjust.</v>
          </cell>
          <cell r="G136" t="str">
            <v>x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A137">
            <v>1550000000</v>
          </cell>
          <cell r="B137" t="str">
            <v>New Position</v>
          </cell>
          <cell r="C137" t="str">
            <v>S</v>
          </cell>
          <cell r="D137">
            <v>1</v>
          </cell>
          <cell r="E137" t="str">
            <v>Forderungen aus Lieferungen &amp; Leistungen</v>
          </cell>
          <cell r="F137" t="str">
            <v>Trade receibables</v>
          </cell>
          <cell r="H137">
            <v>1918</v>
          </cell>
          <cell r="I137">
            <v>335</v>
          </cell>
          <cell r="J137">
            <v>797</v>
          </cell>
          <cell r="K137">
            <v>245</v>
          </cell>
          <cell r="L137">
            <v>138</v>
          </cell>
          <cell r="M137">
            <v>1019</v>
          </cell>
          <cell r="N137">
            <v>0</v>
          </cell>
          <cell r="O137">
            <v>4451</v>
          </cell>
          <cell r="P137">
            <v>0.48006504000022687</v>
          </cell>
        </row>
        <row r="138">
          <cell r="A138">
            <v>1551100000</v>
          </cell>
          <cell r="B138">
            <v>10420100</v>
          </cell>
          <cell r="C138" t="str">
            <v>S</v>
          </cell>
          <cell r="D138">
            <v>1</v>
          </cell>
          <cell r="E138" t="str">
            <v>Forderungen aus L+L an Fremde</v>
          </cell>
          <cell r="F138" t="str">
            <v>Trade receivables from third parties</v>
          </cell>
          <cell r="G138" t="str">
            <v>x</v>
          </cell>
          <cell r="H138">
            <v>1316</v>
          </cell>
          <cell r="I138">
            <v>332</v>
          </cell>
          <cell r="J138">
            <v>448</v>
          </cell>
          <cell r="K138">
            <v>216</v>
          </cell>
          <cell r="L138">
            <v>67</v>
          </cell>
          <cell r="M138">
            <v>1007</v>
          </cell>
          <cell r="N138">
            <v>0</v>
          </cell>
          <cell r="O138">
            <v>3386</v>
          </cell>
          <cell r="P138">
            <v>0.28868241999998645</v>
          </cell>
        </row>
        <row r="139">
          <cell r="A139">
            <v>1551111000</v>
          </cell>
          <cell r="B139">
            <v>10420111</v>
          </cell>
          <cell r="C139" t="str">
            <v>S</v>
          </cell>
          <cell r="D139">
            <v>1</v>
          </cell>
          <cell r="E139" t="str">
            <v>Br. Forderungen aus L+L an Fremde</v>
          </cell>
          <cell r="F139" t="str">
            <v>Trade rec. f.third parties-gross value</v>
          </cell>
          <cell r="H139">
            <v>1428</v>
          </cell>
          <cell r="I139">
            <v>342</v>
          </cell>
          <cell r="J139">
            <v>480</v>
          </cell>
          <cell r="K139">
            <v>247</v>
          </cell>
          <cell r="L139">
            <v>48</v>
          </cell>
          <cell r="M139">
            <v>1026</v>
          </cell>
          <cell r="N139">
            <v>0</v>
          </cell>
          <cell r="O139">
            <v>3572</v>
          </cell>
          <cell r="P139">
            <v>4.6056679999765038E-2</v>
          </cell>
        </row>
        <row r="140">
          <cell r="A140">
            <v>1551115000</v>
          </cell>
          <cell r="B140">
            <v>10420116</v>
          </cell>
          <cell r="C140" t="str">
            <v>H</v>
          </cell>
          <cell r="D140">
            <v>-1</v>
          </cell>
          <cell r="E140" t="str">
            <v>WB Forderungen aus L+L an Fremde</v>
          </cell>
          <cell r="F140" t="str">
            <v>Trade rec. f.third parties-value adjust</v>
          </cell>
          <cell r="H140">
            <v>113</v>
          </cell>
          <cell r="I140">
            <v>11</v>
          </cell>
          <cell r="J140">
            <v>120</v>
          </cell>
          <cell r="K140">
            <v>31</v>
          </cell>
          <cell r="L140">
            <v>5</v>
          </cell>
          <cell r="M140">
            <v>19</v>
          </cell>
          <cell r="N140">
            <v>0</v>
          </cell>
          <cell r="O140">
            <v>298</v>
          </cell>
          <cell r="P140">
            <v>9.4381819999966865E-2</v>
          </cell>
        </row>
        <row r="141">
          <cell r="A141">
            <v>1551118000</v>
          </cell>
          <cell r="B141" t="str">
            <v>New Position</v>
          </cell>
          <cell r="C141" t="str">
            <v>h</v>
          </cell>
          <cell r="D141">
            <v>-1</v>
          </cell>
          <cell r="E141" t="str">
            <v>Aktivischer Saldo Fertigungsauftr. Fremde L+L</v>
          </cell>
          <cell r="H141">
            <v>0</v>
          </cell>
          <cell r="I141">
            <v>0</v>
          </cell>
          <cell r="J141">
            <v>-88</v>
          </cell>
          <cell r="K141">
            <v>0</v>
          </cell>
          <cell r="L141">
            <v>-24</v>
          </cell>
          <cell r="M141">
            <v>0</v>
          </cell>
          <cell r="N141">
            <v>0</v>
          </cell>
          <cell r="O141">
            <v>-112</v>
          </cell>
          <cell r="P141">
            <v>0.33700756000000354</v>
          </cell>
        </row>
        <row r="142">
          <cell r="A142">
            <v>1551119000</v>
          </cell>
          <cell r="B142">
            <v>10420161</v>
          </cell>
          <cell r="C142" t="str">
            <v>S</v>
          </cell>
          <cell r="D142">
            <v>1</v>
          </cell>
          <cell r="E142" t="str">
            <v>Aktivischer Saldo Fertigungsauftr. Fremde L+L</v>
          </cell>
          <cell r="F142" t="str">
            <v>Debit bal. product.orders-trade rec. third p.</v>
          </cell>
          <cell r="H142">
            <v>0</v>
          </cell>
          <cell r="I142">
            <v>0</v>
          </cell>
          <cell r="J142">
            <v>116</v>
          </cell>
          <cell r="K142">
            <v>0</v>
          </cell>
          <cell r="L142">
            <v>44</v>
          </cell>
          <cell r="M142">
            <v>0</v>
          </cell>
          <cell r="N142">
            <v>0</v>
          </cell>
          <cell r="O142">
            <v>159</v>
          </cell>
          <cell r="P142">
            <v>0.18862241999997309</v>
          </cell>
        </row>
        <row r="143">
          <cell r="A143">
            <v>1551119100</v>
          </cell>
          <cell r="B143" t="str">
            <v>New Position</v>
          </cell>
          <cell r="C143" t="str">
            <v>h</v>
          </cell>
          <cell r="D143">
            <v>-1</v>
          </cell>
          <cell r="E143" t="str">
            <v>Erh. Anzahlungen Fremde (Akt.Saldo Fertigungsaufträge)</v>
          </cell>
          <cell r="H143">
            <v>0</v>
          </cell>
          <cell r="I143">
            <v>0</v>
          </cell>
          <cell r="J143">
            <v>28</v>
          </cell>
          <cell r="K143">
            <v>0</v>
          </cell>
          <cell r="L143">
            <v>20</v>
          </cell>
          <cell r="M143">
            <v>0</v>
          </cell>
          <cell r="N143">
            <v>0</v>
          </cell>
          <cell r="O143">
            <v>48</v>
          </cell>
          <cell r="P143">
            <v>0.47437002000000206</v>
          </cell>
        </row>
        <row r="144">
          <cell r="A144">
            <v>1551400000</v>
          </cell>
          <cell r="B144">
            <v>10420200</v>
          </cell>
          <cell r="C144" t="str">
            <v>S</v>
          </cell>
          <cell r="D144">
            <v>1</v>
          </cell>
          <cell r="E144" t="str">
            <v>Forderungen an verb.Unternehmen L+L</v>
          </cell>
          <cell r="F144" t="str">
            <v>Trade receivables from group companies</v>
          </cell>
          <cell r="H144">
            <v>597</v>
          </cell>
          <cell r="I144">
            <v>3</v>
          </cell>
          <cell r="J144">
            <v>324</v>
          </cell>
          <cell r="K144">
            <v>25</v>
          </cell>
          <cell r="L144">
            <v>71</v>
          </cell>
          <cell r="M144">
            <v>11</v>
          </cell>
          <cell r="N144">
            <v>0</v>
          </cell>
          <cell r="O144">
            <v>1031</v>
          </cell>
          <cell r="P144">
            <v>0.31290001999991546</v>
          </cell>
        </row>
        <row r="145">
          <cell r="A145">
            <v>1551411000</v>
          </cell>
          <cell r="B145">
            <v>10420211</v>
          </cell>
          <cell r="C145" t="str">
            <v>S</v>
          </cell>
          <cell r="D145">
            <v>1</v>
          </cell>
          <cell r="E145" t="str">
            <v>Br. Forderungen an verb.Untern. L+L</v>
          </cell>
          <cell r="F145" t="str">
            <v>Trade rec. f. group comp. -gross value</v>
          </cell>
          <cell r="H145">
            <v>608</v>
          </cell>
          <cell r="I145">
            <v>3</v>
          </cell>
          <cell r="J145">
            <v>99</v>
          </cell>
          <cell r="K145">
            <v>25</v>
          </cell>
          <cell r="L145">
            <v>40</v>
          </cell>
          <cell r="M145">
            <v>11</v>
          </cell>
          <cell r="N145">
            <v>0</v>
          </cell>
          <cell r="O145">
            <v>786</v>
          </cell>
          <cell r="P145">
            <v>0.44930767999994714</v>
          </cell>
        </row>
        <row r="146">
          <cell r="A146">
            <v>1551415000</v>
          </cell>
          <cell r="B146">
            <v>10420216</v>
          </cell>
          <cell r="C146" t="str">
            <v>H</v>
          </cell>
          <cell r="D146">
            <v>-1</v>
          </cell>
          <cell r="E146" t="str">
            <v>WB Forderungen an verb.Untern. L+L</v>
          </cell>
          <cell r="F146" t="str">
            <v>Trade rec. f. group comp. -value adjust</v>
          </cell>
          <cell r="G146" t="str">
            <v>x</v>
          </cell>
          <cell r="H146">
            <v>11</v>
          </cell>
          <cell r="I146">
            <v>0</v>
          </cell>
          <cell r="J146">
            <v>0</v>
          </cell>
          <cell r="K146">
            <v>0</v>
          </cell>
          <cell r="L146">
            <v>2</v>
          </cell>
          <cell r="M146">
            <v>0</v>
          </cell>
          <cell r="N146">
            <v>0</v>
          </cell>
          <cell r="O146">
            <v>13</v>
          </cell>
          <cell r="P146">
            <v>0.30462622000000117</v>
          </cell>
        </row>
        <row r="147">
          <cell r="A147">
            <v>1551418000</v>
          </cell>
          <cell r="B147" t="str">
            <v>New Position</v>
          </cell>
          <cell r="C147" t="str">
            <v>h</v>
          </cell>
          <cell r="D147">
            <v>-1</v>
          </cell>
          <cell r="E147" t="str">
            <v>Akt. Saldo Fertigungsauftr. verb. Untern.</v>
          </cell>
          <cell r="H147">
            <v>0</v>
          </cell>
          <cell r="I147">
            <v>0</v>
          </cell>
          <cell r="J147">
            <v>-226</v>
          </cell>
          <cell r="K147">
            <v>0</v>
          </cell>
          <cell r="L147">
            <v>-32</v>
          </cell>
          <cell r="M147">
            <v>0</v>
          </cell>
          <cell r="N147">
            <v>0</v>
          </cell>
          <cell r="O147">
            <v>-258</v>
          </cell>
          <cell r="P147">
            <v>0.16821856000001389</v>
          </cell>
        </row>
        <row r="148">
          <cell r="A148">
            <v>1551419000</v>
          </cell>
          <cell r="B148">
            <v>10420261</v>
          </cell>
          <cell r="C148" t="str">
            <v>S</v>
          </cell>
          <cell r="D148">
            <v>1</v>
          </cell>
          <cell r="E148" t="str">
            <v>Akt. Saldo Fertigungsauftr. verb. Untern.</v>
          </cell>
          <cell r="F148" t="str">
            <v>Debit bal. production orders - group comp.</v>
          </cell>
          <cell r="H148">
            <v>0</v>
          </cell>
          <cell r="I148">
            <v>0</v>
          </cell>
          <cell r="J148">
            <v>234</v>
          </cell>
          <cell r="K148">
            <v>0</v>
          </cell>
          <cell r="L148">
            <v>33</v>
          </cell>
          <cell r="M148">
            <v>0</v>
          </cell>
          <cell r="N148">
            <v>0</v>
          </cell>
          <cell r="O148">
            <v>267</v>
          </cell>
          <cell r="P148">
            <v>0.36408297000002676</v>
          </cell>
        </row>
        <row r="149">
          <cell r="A149">
            <v>1551419100</v>
          </cell>
          <cell r="B149" t="str">
            <v>New Position</v>
          </cell>
          <cell r="C149" t="str">
            <v>h</v>
          </cell>
          <cell r="D149">
            <v>-1</v>
          </cell>
          <cell r="E149" t="str">
            <v>Erh. Anzahlungen verb. Untern. (Akt.Saldo Fertigungsaufträge)</v>
          </cell>
          <cell r="H149">
            <v>0</v>
          </cell>
          <cell r="I149">
            <v>0</v>
          </cell>
          <cell r="J149">
            <v>9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9</v>
          </cell>
          <cell r="P149">
            <v>0.19586441000000043</v>
          </cell>
        </row>
        <row r="150">
          <cell r="A150">
            <v>1551500000</v>
          </cell>
          <cell r="B150">
            <v>10420300</v>
          </cell>
          <cell r="C150" t="str">
            <v>S</v>
          </cell>
          <cell r="D150">
            <v>1</v>
          </cell>
          <cell r="E150" t="str">
            <v>Forderungen an Joint Venture L+L</v>
          </cell>
          <cell r="F150" t="str">
            <v>Trade receivables from joint ventures</v>
          </cell>
          <cell r="H150">
            <v>3</v>
          </cell>
          <cell r="I150">
            <v>0</v>
          </cell>
          <cell r="J150">
            <v>25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O150">
            <v>29</v>
          </cell>
          <cell r="P150">
            <v>0.27826685999999867</v>
          </cell>
        </row>
        <row r="151">
          <cell r="A151">
            <v>1551511000</v>
          </cell>
          <cell r="B151">
            <v>10420311</v>
          </cell>
          <cell r="C151" t="str">
            <v>S</v>
          </cell>
          <cell r="D151">
            <v>1</v>
          </cell>
          <cell r="E151" t="str">
            <v>Br. Forderungen an Joint Venture L+L</v>
          </cell>
          <cell r="F151" t="str">
            <v>Trade rec.f. joint ventures-gross value</v>
          </cell>
          <cell r="H151">
            <v>3</v>
          </cell>
          <cell r="I151">
            <v>0</v>
          </cell>
          <cell r="J151">
            <v>22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O151">
            <v>27</v>
          </cell>
          <cell r="P151">
            <v>0.17535237000000237</v>
          </cell>
        </row>
        <row r="152">
          <cell r="A152">
            <v>1551515000</v>
          </cell>
          <cell r="B152">
            <v>10420316</v>
          </cell>
          <cell r="C152" t="str">
            <v>H</v>
          </cell>
          <cell r="D152">
            <v>-1</v>
          </cell>
          <cell r="E152" t="str">
            <v>WB Forderungen an Joint Venture L+L</v>
          </cell>
          <cell r="F152" t="str">
            <v>Trade rec.f. joint ventures-val. adjust</v>
          </cell>
          <cell r="G152" t="str">
            <v>x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8.1183909999999998E-2</v>
          </cell>
        </row>
        <row r="153">
          <cell r="A153">
            <v>1551518000</v>
          </cell>
          <cell r="B153" t="str">
            <v>New Position</v>
          </cell>
          <cell r="C153" t="str">
            <v>h</v>
          </cell>
          <cell r="D153">
            <v>-1</v>
          </cell>
          <cell r="E153" t="str">
            <v>Akt. Saldo Fertigungsauftr. Joint Venture</v>
          </cell>
          <cell r="H153">
            <v>0</v>
          </cell>
          <cell r="I153">
            <v>0</v>
          </cell>
          <cell r="J153">
            <v>-2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-2</v>
          </cell>
          <cell r="P153">
            <v>0.18409839999999988</v>
          </cell>
        </row>
        <row r="154">
          <cell r="A154">
            <v>1551519000</v>
          </cell>
          <cell r="B154">
            <v>10420361</v>
          </cell>
          <cell r="C154" t="str">
            <v>S</v>
          </cell>
          <cell r="D154">
            <v>1</v>
          </cell>
          <cell r="E154" t="str">
            <v>Akt. Saldo Fertigungsauftr. Joint Venture</v>
          </cell>
          <cell r="F154" t="str">
            <v>Debit bal. production orders - joint ventures</v>
          </cell>
          <cell r="H154">
            <v>0</v>
          </cell>
          <cell r="I154">
            <v>0</v>
          </cell>
          <cell r="J154">
            <v>3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3</v>
          </cell>
          <cell r="P154">
            <v>6.8482600000000282E-2</v>
          </cell>
        </row>
        <row r="155">
          <cell r="A155">
            <v>1551519100</v>
          </cell>
          <cell r="B155" t="str">
            <v>New Position</v>
          </cell>
          <cell r="C155" t="str">
            <v>h</v>
          </cell>
          <cell r="D155">
            <v>-1</v>
          </cell>
          <cell r="E155" t="str">
            <v>Erh. Anzahlungen Joint Venture (Akt.Saldo Fertigungsaufträge)</v>
          </cell>
          <cell r="H155">
            <v>0</v>
          </cell>
          <cell r="I155">
            <v>0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1</v>
          </cell>
          <cell r="P155">
            <v>0.25258100000000006</v>
          </cell>
        </row>
        <row r="156">
          <cell r="A156">
            <v>1551600000</v>
          </cell>
          <cell r="B156">
            <v>10420400</v>
          </cell>
          <cell r="C156" t="str">
            <v>S</v>
          </cell>
          <cell r="D156">
            <v>1</v>
          </cell>
          <cell r="E156" t="str">
            <v>Forderungen an ass. Untern.  L+L</v>
          </cell>
          <cell r="F156" t="str">
            <v>Trade receivables from associated companies</v>
          </cell>
          <cell r="H156">
            <v>2</v>
          </cell>
          <cell r="I156">
            <v>0</v>
          </cell>
          <cell r="J156">
            <v>0</v>
          </cell>
          <cell r="K156">
            <v>2</v>
          </cell>
          <cell r="L156">
            <v>0</v>
          </cell>
          <cell r="M156">
            <v>0</v>
          </cell>
          <cell r="N156">
            <v>0</v>
          </cell>
          <cell r="O156">
            <v>4</v>
          </cell>
          <cell r="P156">
            <v>0.22622904999999971</v>
          </cell>
        </row>
        <row r="157">
          <cell r="A157">
            <v>1551611000</v>
          </cell>
          <cell r="B157">
            <v>10420411</v>
          </cell>
          <cell r="C157" t="str">
            <v>S</v>
          </cell>
          <cell r="D157">
            <v>1</v>
          </cell>
          <cell r="E157" t="str">
            <v>Br. Forderungen an ass. Untern. L+L</v>
          </cell>
          <cell r="F157" t="str">
            <v>Trade rec. f. assoc. comp.-gross value</v>
          </cell>
          <cell r="H157">
            <v>2</v>
          </cell>
          <cell r="I157">
            <v>23</v>
          </cell>
          <cell r="J157">
            <v>4</v>
          </cell>
          <cell r="K157">
            <v>2</v>
          </cell>
          <cell r="L157">
            <v>0</v>
          </cell>
          <cell r="M157">
            <v>0</v>
          </cell>
          <cell r="N157">
            <v>0</v>
          </cell>
          <cell r="O157">
            <v>32</v>
          </cell>
          <cell r="P157">
            <v>0.48767623999999898</v>
          </cell>
        </row>
        <row r="158">
          <cell r="A158">
            <v>1551615000</v>
          </cell>
          <cell r="B158">
            <v>10420416</v>
          </cell>
          <cell r="C158" t="str">
            <v>H</v>
          </cell>
          <cell r="D158">
            <v>-1</v>
          </cell>
          <cell r="E158" t="str">
            <v>WB Forderungen an ass. Untern. L+L</v>
          </cell>
          <cell r="F158" t="str">
            <v>Trade rec. f. assoc. comp.-value adjust</v>
          </cell>
          <cell r="G158" t="str">
            <v>x</v>
          </cell>
          <cell r="H158">
            <v>0</v>
          </cell>
          <cell r="I158">
            <v>23</v>
          </cell>
          <cell r="J158">
            <v>4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27</v>
          </cell>
          <cell r="P158">
            <v>0.35078037999999978</v>
          </cell>
        </row>
        <row r="159">
          <cell r="A159">
            <v>1551618000</v>
          </cell>
          <cell r="B159" t="str">
            <v>New Position</v>
          </cell>
          <cell r="C159" t="str">
            <v>h</v>
          </cell>
          <cell r="D159">
            <v>-1</v>
          </cell>
          <cell r="E159" t="str">
            <v>Akt. Saldo Fertigungsauftr. ass. Untern.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6.4685670000000001E-2</v>
          </cell>
        </row>
        <row r="160">
          <cell r="A160">
            <v>1551619000</v>
          </cell>
          <cell r="B160">
            <v>10420461</v>
          </cell>
          <cell r="C160" t="str">
            <v>S</v>
          </cell>
          <cell r="D160">
            <v>1</v>
          </cell>
          <cell r="E160" t="str">
            <v>Akt. Saldo Fertigungsauftr. ass. Untern.</v>
          </cell>
          <cell r="F160" t="str">
            <v>Debit bal. production orders - assoc. comp.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6.4685670000000001E-2</v>
          </cell>
        </row>
        <row r="161">
          <cell r="A161">
            <v>1551619100</v>
          </cell>
          <cell r="B161" t="str">
            <v>New Position</v>
          </cell>
          <cell r="C161" t="str">
            <v>h</v>
          </cell>
          <cell r="D161">
            <v>-1</v>
          </cell>
          <cell r="E161" t="str">
            <v>Erh. Anzahlungen ass.Untern. (Akt.Saldo Fertigungsaufträge)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A162">
            <v>1551700000</v>
          </cell>
          <cell r="B162">
            <v>10420600</v>
          </cell>
          <cell r="C162" t="str">
            <v>S</v>
          </cell>
          <cell r="D162">
            <v>1</v>
          </cell>
          <cell r="E162" t="str">
            <v>Forderungen an Beteiligungen L+L</v>
          </cell>
          <cell r="F162" t="str">
            <v>Trade rec. from other equity investments</v>
          </cell>
          <cell r="H162">
            <v>0</v>
          </cell>
          <cell r="I162">
            <v>0</v>
          </cell>
          <cell r="J162">
            <v>0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O162">
            <v>2</v>
          </cell>
          <cell r="P162">
            <v>0.42284842999999994</v>
          </cell>
        </row>
        <row r="163">
          <cell r="A163">
            <v>1551711000</v>
          </cell>
          <cell r="B163">
            <v>10420611</v>
          </cell>
          <cell r="C163" t="str">
            <v>S</v>
          </cell>
          <cell r="D163">
            <v>1</v>
          </cell>
          <cell r="E163" t="str">
            <v>Br. Forderungen an Beteiligung. L+L</v>
          </cell>
          <cell r="F163" t="str">
            <v>Trade rec. f. o. eq. inv. -gross value</v>
          </cell>
          <cell r="H163">
            <v>1</v>
          </cell>
          <cell r="I163">
            <v>0</v>
          </cell>
          <cell r="J163">
            <v>0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2</v>
          </cell>
          <cell r="P163">
            <v>0.1210842700000001</v>
          </cell>
        </row>
        <row r="164">
          <cell r="A164">
            <v>1551715000</v>
          </cell>
          <cell r="B164">
            <v>10420616</v>
          </cell>
          <cell r="C164" t="str">
            <v>H</v>
          </cell>
          <cell r="D164">
            <v>-1</v>
          </cell>
          <cell r="E164" t="str">
            <v>WB Forderungen an Beteiligung. L+L</v>
          </cell>
          <cell r="F164" t="str">
            <v>Trade rec. f. o. eq. inv. -value adjust</v>
          </cell>
          <cell r="G164" t="str">
            <v>x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0.30176415999999995</v>
          </cell>
        </row>
        <row r="165">
          <cell r="A165">
            <v>1551718000</v>
          </cell>
          <cell r="B165" t="str">
            <v>New Position</v>
          </cell>
          <cell r="C165" t="str">
            <v>h</v>
          </cell>
          <cell r="D165">
            <v>-1</v>
          </cell>
          <cell r="E165" t="str">
            <v>Akt. Saldo Fertigungsauftr. Beteiligungen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A166">
            <v>1551719000</v>
          </cell>
          <cell r="B166">
            <v>10420661</v>
          </cell>
          <cell r="C166" t="str">
            <v>S</v>
          </cell>
          <cell r="D166">
            <v>1</v>
          </cell>
          <cell r="E166" t="str">
            <v>Akt. Saldo Fertigungsauftr. Beteiligungen</v>
          </cell>
          <cell r="F166" t="str">
            <v>Debit bal. product. orders - o. eq. invest.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A167">
            <v>1551719100</v>
          </cell>
          <cell r="B167" t="str">
            <v>New Position</v>
          </cell>
          <cell r="C167" t="str">
            <v>h</v>
          </cell>
          <cell r="D167">
            <v>-1</v>
          </cell>
          <cell r="E167" t="str">
            <v>Erh. Anzahlungen Bete (Akt.Saldo Fertigungsaufträge)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>
            <v>1570000000</v>
          </cell>
          <cell r="B168" t="str">
            <v>New Position</v>
          </cell>
          <cell r="C168" t="str">
            <v>S</v>
          </cell>
          <cell r="D168">
            <v>1</v>
          </cell>
          <cell r="E168" t="str">
            <v>Übrige Forderungen und sonstige Vermögensgegenstände kurzfristig</v>
          </cell>
          <cell r="F168" t="str">
            <v>Other receivables and other assets</v>
          </cell>
          <cell r="G168" t="str">
            <v>x</v>
          </cell>
          <cell r="H168">
            <v>1551</v>
          </cell>
          <cell r="I168">
            <v>38</v>
          </cell>
          <cell r="J168">
            <v>192</v>
          </cell>
          <cell r="K168">
            <v>88</v>
          </cell>
          <cell r="L168">
            <v>24</v>
          </cell>
          <cell r="M168">
            <v>578</v>
          </cell>
          <cell r="N168">
            <v>-95</v>
          </cell>
          <cell r="O168">
            <v>2377</v>
          </cell>
          <cell r="P168">
            <v>0.47398337000004176</v>
          </cell>
        </row>
        <row r="169">
          <cell r="A169">
            <v>1570100000</v>
          </cell>
          <cell r="B169">
            <v>10421010</v>
          </cell>
          <cell r="C169" t="str">
            <v>S</v>
          </cell>
          <cell r="D169">
            <v>1</v>
          </cell>
          <cell r="E169" t="str">
            <v>Sonstige Vermögensgegenstände (RLZ &lt; 1J)</v>
          </cell>
          <cell r="F169" t="str">
            <v>Other assets(&lt;1yr)</v>
          </cell>
          <cell r="G169" t="str">
            <v>x</v>
          </cell>
          <cell r="H169">
            <v>514</v>
          </cell>
          <cell r="I169">
            <v>28</v>
          </cell>
          <cell r="J169">
            <v>146</v>
          </cell>
          <cell r="K169">
            <v>51</v>
          </cell>
          <cell r="L169">
            <v>5</v>
          </cell>
          <cell r="M169">
            <v>131</v>
          </cell>
          <cell r="N169">
            <v>18</v>
          </cell>
          <cell r="O169">
            <v>895</v>
          </cell>
          <cell r="P169">
            <v>1.0747050499999204</v>
          </cell>
        </row>
        <row r="170">
          <cell r="A170">
            <v>1570112000</v>
          </cell>
          <cell r="B170">
            <v>10421011</v>
          </cell>
          <cell r="C170" t="str">
            <v>S</v>
          </cell>
          <cell r="D170">
            <v>1</v>
          </cell>
          <cell r="E170" t="str">
            <v>Br. So.Vermögensgegenstände (RLZ &lt; 1J)</v>
          </cell>
          <cell r="F170" t="str">
            <v>Other assets(&lt;1yr) - gross value</v>
          </cell>
          <cell r="H170">
            <v>441</v>
          </cell>
          <cell r="I170">
            <v>31</v>
          </cell>
          <cell r="J170">
            <v>116</v>
          </cell>
          <cell r="K170">
            <v>24</v>
          </cell>
          <cell r="L170">
            <v>5</v>
          </cell>
          <cell r="M170">
            <v>126</v>
          </cell>
          <cell r="N170">
            <v>18</v>
          </cell>
          <cell r="O170">
            <v>762</v>
          </cell>
          <cell r="P170">
            <v>0.27512376000004224</v>
          </cell>
        </row>
        <row r="171">
          <cell r="A171">
            <v>1570115000</v>
          </cell>
          <cell r="B171">
            <v>10421016</v>
          </cell>
          <cell r="C171" t="str">
            <v>H</v>
          </cell>
          <cell r="D171">
            <v>-1</v>
          </cell>
          <cell r="E171" t="str">
            <v>WB Sonst. Vermögensgegenstände (RLZ &lt; 1J)</v>
          </cell>
          <cell r="F171" t="str">
            <v>Other assets(&lt;1yr) - value adjustments</v>
          </cell>
          <cell r="G171" t="str">
            <v>x</v>
          </cell>
          <cell r="H171">
            <v>21</v>
          </cell>
          <cell r="I171">
            <v>3</v>
          </cell>
          <cell r="J171">
            <v>3</v>
          </cell>
          <cell r="K171">
            <v>0</v>
          </cell>
          <cell r="L171">
            <v>0</v>
          </cell>
          <cell r="M171">
            <v>-1</v>
          </cell>
          <cell r="N171">
            <v>0</v>
          </cell>
          <cell r="O171">
            <v>25</v>
          </cell>
          <cell r="P171">
            <v>1.1063073699999997</v>
          </cell>
        </row>
        <row r="172">
          <cell r="A172">
            <v>1570116000</v>
          </cell>
          <cell r="B172">
            <v>10421017</v>
          </cell>
          <cell r="C172" t="str">
            <v>S</v>
          </cell>
          <cell r="D172">
            <v>1</v>
          </cell>
          <cell r="E172" t="str">
            <v xml:space="preserve">So.Verm.geg. Forderungen Fiskus sonst. Steuern </v>
          </cell>
          <cell r="F172" t="str">
            <v>Other assets - receivables from other taxes</v>
          </cell>
          <cell r="H172">
            <v>94</v>
          </cell>
          <cell r="I172">
            <v>0</v>
          </cell>
          <cell r="J172">
            <v>33</v>
          </cell>
          <cell r="K172">
            <v>27</v>
          </cell>
          <cell r="L172">
            <v>0</v>
          </cell>
          <cell r="M172">
            <v>4</v>
          </cell>
          <cell r="N172">
            <v>0</v>
          </cell>
          <cell r="O172">
            <v>158</v>
          </cell>
          <cell r="P172">
            <v>0.30672608000000423</v>
          </cell>
        </row>
        <row r="173">
          <cell r="A173">
            <v>1570200000</v>
          </cell>
          <cell r="C173" t="str">
            <v>S</v>
          </cell>
          <cell r="D173">
            <v>1</v>
          </cell>
          <cell r="E173" t="str">
            <v>Emissionszertifikate (RLZ &lt; 1 J)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4">
          <cell r="A174">
            <v>1570211000</v>
          </cell>
          <cell r="C174" t="str">
            <v>S</v>
          </cell>
          <cell r="D174">
            <v>1</v>
          </cell>
          <cell r="E174" t="str">
            <v>Br. Emissionszertifikate (RLZ &lt; 1 J)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A175">
            <v>1570215000</v>
          </cell>
          <cell r="C175" t="str">
            <v>H</v>
          </cell>
          <cell r="D175">
            <v>-1</v>
          </cell>
          <cell r="E175" t="str">
            <v>WB auf Emissionszertifikate (RLZ &lt; 1 J)</v>
          </cell>
          <cell r="G175" t="str">
            <v>x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1570300000</v>
          </cell>
          <cell r="B176" t="str">
            <v>New Position</v>
          </cell>
          <cell r="C176" t="str">
            <v>S</v>
          </cell>
          <cell r="D176">
            <v>1</v>
          </cell>
          <cell r="E176" t="str">
            <v>Positive Marktwerte (RLZ &lt; 1J)</v>
          </cell>
          <cell r="F176" t="str">
            <v>Market Values (&lt;1yr)</v>
          </cell>
          <cell r="H176">
            <v>29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-113</v>
          </cell>
          <cell r="O176">
            <v>-84</v>
          </cell>
          <cell r="P176">
            <v>0.31194879999999614</v>
          </cell>
        </row>
        <row r="177">
          <cell r="A177">
            <v>1570311000</v>
          </cell>
          <cell r="B177">
            <v>10421018</v>
          </cell>
          <cell r="C177" t="str">
            <v>S</v>
          </cell>
          <cell r="D177">
            <v>1</v>
          </cell>
          <cell r="E177" t="str">
            <v>Pos. Marktwerte von Sicherungsgesch. innerer Wert (&lt;1)</v>
          </cell>
          <cell r="F177" t="str">
            <v>Market Values from Hedges (&lt;1yr)</v>
          </cell>
          <cell r="G177" t="str">
            <v>x</v>
          </cell>
          <cell r="H177">
            <v>29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29</v>
          </cell>
          <cell r="P177">
            <v>0.29912760999999932</v>
          </cell>
        </row>
        <row r="178">
          <cell r="A178">
            <v>1570312000</v>
          </cell>
          <cell r="C178" t="str">
            <v>S</v>
          </cell>
          <cell r="D178">
            <v>1</v>
          </cell>
          <cell r="E178" t="str">
            <v>Pos. Marktwerte von Sicherungsgesch. Zeitwert (&lt;1)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A179">
            <v>1570313000</v>
          </cell>
          <cell r="B179">
            <v>10421019</v>
          </cell>
          <cell r="C179" t="str">
            <v>S</v>
          </cell>
          <cell r="D179">
            <v>1</v>
          </cell>
          <cell r="E179" t="str">
            <v>Pos. Marktwerte von Spekulationsgeschäften</v>
          </cell>
          <cell r="F179" t="str">
            <v>Market Values from Tradings (&lt;1yr)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-113</v>
          </cell>
          <cell r="O179">
            <v>-113</v>
          </cell>
          <cell r="P179">
            <v>1.2821189999996818E-2</v>
          </cell>
        </row>
        <row r="180">
          <cell r="A180">
            <v>1570400000</v>
          </cell>
          <cell r="B180">
            <v>10421110</v>
          </cell>
          <cell r="C180" t="str">
            <v>S</v>
          </cell>
          <cell r="D180">
            <v>1</v>
          </cell>
          <cell r="E180" t="str">
            <v>Sonstige VG erwartete Erstattungen Rst. (RLZ &lt; 1J)</v>
          </cell>
          <cell r="F180" t="str">
            <v>o.assets possib. of any reimbursem. (&lt;1yr)</v>
          </cell>
          <cell r="H180">
            <v>0</v>
          </cell>
          <cell r="I180">
            <v>0</v>
          </cell>
          <cell r="J180">
            <v>0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O180">
            <v>1</v>
          </cell>
          <cell r="P180">
            <v>0.13092059000000011</v>
          </cell>
        </row>
        <row r="181">
          <cell r="A181">
            <v>1570412000</v>
          </cell>
          <cell r="B181">
            <v>10421111</v>
          </cell>
          <cell r="C181" t="str">
            <v>S</v>
          </cell>
          <cell r="D181">
            <v>1</v>
          </cell>
          <cell r="E181" t="str">
            <v>Br. So.VG erwartete Erstatt. Rst. (RLZ &lt; 1J)</v>
          </cell>
          <cell r="F181" t="str">
            <v>o.assets possib. of any reimb(&lt;1yr) gross va</v>
          </cell>
          <cell r="H181">
            <v>0</v>
          </cell>
          <cell r="I181">
            <v>0</v>
          </cell>
          <cell r="J181">
            <v>0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O181">
            <v>1</v>
          </cell>
          <cell r="P181">
            <v>0.12886789999999992</v>
          </cell>
        </row>
        <row r="182">
          <cell r="A182">
            <v>1570415000</v>
          </cell>
          <cell r="B182">
            <v>10421116</v>
          </cell>
          <cell r="C182" t="str">
            <v>H</v>
          </cell>
          <cell r="D182">
            <v>-1</v>
          </cell>
          <cell r="E182" t="str">
            <v>WB So.VG erwartete Erstatt. Rst. (RLZ &lt; 1J)</v>
          </cell>
          <cell r="F182" t="str">
            <v>o.assets possib. of any reimb(&lt;1yr) value adj</v>
          </cell>
          <cell r="G182" t="str">
            <v>x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2.0526900000000002E-3</v>
          </cell>
        </row>
        <row r="183">
          <cell r="A183">
            <v>1571400000</v>
          </cell>
          <cell r="B183">
            <v>10424210</v>
          </cell>
          <cell r="C183" t="str">
            <v>S</v>
          </cell>
          <cell r="D183">
            <v>1</v>
          </cell>
          <cell r="E183" t="str">
            <v>Sonstige Forderungen an verb.Unternehmen (RLZ &lt; 1J)</v>
          </cell>
          <cell r="F183" t="str">
            <v>Other receivables from group comp.  (&lt;1yr)</v>
          </cell>
          <cell r="H183">
            <v>897</v>
          </cell>
          <cell r="I183">
            <v>2</v>
          </cell>
          <cell r="J183">
            <v>33</v>
          </cell>
          <cell r="K183">
            <v>9</v>
          </cell>
          <cell r="L183">
            <v>6</v>
          </cell>
          <cell r="M183">
            <v>395</v>
          </cell>
          <cell r="N183">
            <v>0</v>
          </cell>
          <cell r="O183">
            <v>1342</v>
          </cell>
          <cell r="P183">
            <v>4.9205170000050202E-2</v>
          </cell>
        </row>
        <row r="184">
          <cell r="A184">
            <v>1571411000</v>
          </cell>
          <cell r="B184">
            <v>10330210</v>
          </cell>
          <cell r="C184" t="str">
            <v>S</v>
          </cell>
          <cell r="D184">
            <v>1</v>
          </cell>
          <cell r="E184" t="str">
            <v>Ausl./Gesellschafter Darlehen an verb.Unternehmen (RLZ &lt; 1J)</v>
          </cell>
          <cell r="F184" t="str">
            <v>Current portion of longterm loans to group companies (&lt;1yr)</v>
          </cell>
          <cell r="H184">
            <v>244</v>
          </cell>
          <cell r="I184">
            <v>0</v>
          </cell>
          <cell r="J184">
            <v>1</v>
          </cell>
          <cell r="K184">
            <v>9</v>
          </cell>
          <cell r="L184">
            <v>0</v>
          </cell>
          <cell r="M184">
            <v>0</v>
          </cell>
          <cell r="N184">
            <v>0</v>
          </cell>
          <cell r="O184">
            <v>254</v>
          </cell>
          <cell r="P184">
            <v>0.37707671000001142</v>
          </cell>
        </row>
        <row r="185">
          <cell r="A185">
            <v>1571412000</v>
          </cell>
          <cell r="B185">
            <v>10424211</v>
          </cell>
          <cell r="C185" t="str">
            <v>S</v>
          </cell>
          <cell r="D185">
            <v>1</v>
          </cell>
          <cell r="E185" t="str">
            <v>Br. So.Forderungen an verb.Unternehmen (RLZ&lt;1J)</v>
          </cell>
          <cell r="F185" t="str">
            <v>Other rec. f. group comp. (&lt;1yr)-gross value</v>
          </cell>
          <cell r="H185">
            <v>614</v>
          </cell>
          <cell r="I185">
            <v>0</v>
          </cell>
          <cell r="J185">
            <v>32</v>
          </cell>
          <cell r="K185">
            <v>0</v>
          </cell>
          <cell r="L185">
            <v>6</v>
          </cell>
          <cell r="M185">
            <v>395</v>
          </cell>
          <cell r="N185">
            <v>0</v>
          </cell>
          <cell r="O185">
            <v>1047</v>
          </cell>
          <cell r="P185">
            <v>7.9345350000039616E-2</v>
          </cell>
        </row>
        <row r="186">
          <cell r="A186">
            <v>1571415000</v>
          </cell>
          <cell r="B186">
            <v>10424216</v>
          </cell>
          <cell r="C186" t="str">
            <v>H</v>
          </cell>
          <cell r="D186">
            <v>-1</v>
          </cell>
          <cell r="E186" t="str">
            <v>WB So.Forderungen an verb.Unternehmen (RLZ &lt; 1J)</v>
          </cell>
          <cell r="F186" t="str">
            <v>Other rec. f. group comp. (&lt;1yr)-value adjust</v>
          </cell>
          <cell r="H186">
            <v>-2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-3</v>
          </cell>
          <cell r="P186">
            <v>0.44830332999999989</v>
          </cell>
        </row>
        <row r="187">
          <cell r="A187">
            <v>1571418000</v>
          </cell>
          <cell r="B187">
            <v>10424215</v>
          </cell>
          <cell r="C187" t="str">
            <v>S</v>
          </cell>
          <cell r="D187">
            <v>1</v>
          </cell>
          <cell r="E187" t="str">
            <v>Anzahlungen UV an verb.Unternehmen (RLZ&lt;1J)</v>
          </cell>
          <cell r="F187" t="str">
            <v>Advance payments on account of order (&lt;1yr)-gross value</v>
          </cell>
          <cell r="G187" t="str">
            <v>x</v>
          </cell>
          <cell r="H187">
            <v>37</v>
          </cell>
          <cell r="I187">
            <v>2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38</v>
          </cell>
          <cell r="P187">
            <v>0.79523986000000235</v>
          </cell>
        </row>
        <row r="188">
          <cell r="A188">
            <v>1571419999</v>
          </cell>
          <cell r="B188">
            <v>10424213</v>
          </cell>
          <cell r="C188" t="str">
            <v>S</v>
          </cell>
          <cell r="D188">
            <v>1</v>
          </cell>
          <cell r="E188" t="str">
            <v>So.Ford. an verb.U.(Diff. Schuko unterjährig)</v>
          </cell>
          <cell r="F188" t="str">
            <v xml:space="preserve">Other rec. f. group (Dif. interco. BS - interim) 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A189">
            <v>1571500000</v>
          </cell>
          <cell r="B189">
            <v>10424310</v>
          </cell>
          <cell r="C189" t="str">
            <v>S</v>
          </cell>
          <cell r="D189">
            <v>1</v>
          </cell>
          <cell r="E189" t="str">
            <v>Sonstige Forderungen an Joint Venture (RLZ &lt; 1J)</v>
          </cell>
          <cell r="F189" t="str">
            <v>Other receivables from joint ventures (&lt;1yr)</v>
          </cell>
          <cell r="H189">
            <v>0</v>
          </cell>
          <cell r="I189">
            <v>0</v>
          </cell>
          <cell r="J189">
            <v>1</v>
          </cell>
          <cell r="K189">
            <v>1</v>
          </cell>
          <cell r="L189">
            <v>0</v>
          </cell>
          <cell r="M189">
            <v>29</v>
          </cell>
          <cell r="N189">
            <v>0</v>
          </cell>
          <cell r="O189">
            <v>31</v>
          </cell>
          <cell r="P189">
            <v>0.21490471999999983</v>
          </cell>
        </row>
        <row r="190">
          <cell r="A190">
            <v>1571511000</v>
          </cell>
          <cell r="B190">
            <v>10330270</v>
          </cell>
          <cell r="C190" t="str">
            <v>S</v>
          </cell>
          <cell r="D190">
            <v>1</v>
          </cell>
          <cell r="E190" t="str">
            <v>Ausleihungen an Joint Venture (RLZ &lt; 1J)</v>
          </cell>
          <cell r="F190" t="str">
            <v>Current portion of longterm loans  to joint ventures (&lt;1yr)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A191">
            <v>1571512000</v>
          </cell>
          <cell r="B191">
            <v>10424311</v>
          </cell>
          <cell r="C191" t="str">
            <v>S</v>
          </cell>
          <cell r="D191">
            <v>1</v>
          </cell>
          <cell r="E191" t="str">
            <v>Br. So.Forderungen an Joint Venture (RLZ &lt; 1J)</v>
          </cell>
          <cell r="F191" t="str">
            <v>Other rec. f. joint vent.-(&lt;1yr)-gross value</v>
          </cell>
          <cell r="H191">
            <v>0</v>
          </cell>
          <cell r="I191">
            <v>0</v>
          </cell>
          <cell r="J191">
            <v>2</v>
          </cell>
          <cell r="K191">
            <v>1</v>
          </cell>
          <cell r="L191">
            <v>0</v>
          </cell>
          <cell r="M191">
            <v>29</v>
          </cell>
          <cell r="N191">
            <v>0</v>
          </cell>
          <cell r="O191">
            <v>31</v>
          </cell>
          <cell r="P191">
            <v>0.35962994999999864</v>
          </cell>
        </row>
        <row r="192">
          <cell r="A192">
            <v>1571515000</v>
          </cell>
          <cell r="B192">
            <v>10424316</v>
          </cell>
          <cell r="C192" t="str">
            <v>H</v>
          </cell>
          <cell r="D192">
            <v>-1</v>
          </cell>
          <cell r="E192" t="str">
            <v>WB So.Forderungen an Joint Venture (RLZ &lt; 1J)</v>
          </cell>
          <cell r="F192" t="str">
            <v>Other rec. f. joint vent.-(&lt;1yr)-value adjust</v>
          </cell>
          <cell r="G192" t="str">
            <v>x</v>
          </cell>
          <cell r="H192">
            <v>0</v>
          </cell>
          <cell r="I192">
            <v>0</v>
          </cell>
          <cell r="J192">
            <v>1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0.14472523000000001</v>
          </cell>
        </row>
        <row r="193">
          <cell r="A193">
            <v>1571600000</v>
          </cell>
          <cell r="B193">
            <v>10424410</v>
          </cell>
          <cell r="C193" t="str">
            <v>S</v>
          </cell>
          <cell r="D193">
            <v>1</v>
          </cell>
          <cell r="E193" t="str">
            <v>Sonstige Forderungen an ass. Untern. (RLZ &lt; 1J)</v>
          </cell>
          <cell r="F193" t="str">
            <v>Other rec. f. associated companies (&lt;1yr)</v>
          </cell>
          <cell r="H193">
            <v>0</v>
          </cell>
          <cell r="I193">
            <v>1</v>
          </cell>
          <cell r="J193">
            <v>0</v>
          </cell>
          <cell r="K193">
            <v>2</v>
          </cell>
          <cell r="L193">
            <v>0</v>
          </cell>
          <cell r="M193">
            <v>13</v>
          </cell>
          <cell r="N193">
            <v>0</v>
          </cell>
          <cell r="O193">
            <v>16</v>
          </cell>
          <cell r="P193">
            <v>1.7235400000000567E-2</v>
          </cell>
        </row>
        <row r="194">
          <cell r="A194">
            <v>1571611000</v>
          </cell>
          <cell r="B194">
            <v>10330350</v>
          </cell>
          <cell r="C194" t="str">
            <v>S</v>
          </cell>
          <cell r="D194">
            <v>1</v>
          </cell>
          <cell r="E194" t="str">
            <v>Ausleihungen an assoziierten Unternehmen (RLZ &lt; 1J)</v>
          </cell>
          <cell r="F194" t="str">
            <v>Current portion of longterm loans  to associated companies (&lt;1yr)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1571612000</v>
          </cell>
          <cell r="B195">
            <v>10424411</v>
          </cell>
          <cell r="C195" t="str">
            <v>S</v>
          </cell>
          <cell r="D195">
            <v>1</v>
          </cell>
          <cell r="E195" t="str">
            <v>Br. So.Forderungen an ass. Untern. (RLZ &lt; 1J)</v>
          </cell>
          <cell r="F195" t="str">
            <v>Other rec. f. ass.companies(&lt;1yr)-gross value</v>
          </cell>
          <cell r="H195">
            <v>0</v>
          </cell>
          <cell r="I195">
            <v>1</v>
          </cell>
          <cell r="J195">
            <v>0</v>
          </cell>
          <cell r="K195">
            <v>2</v>
          </cell>
          <cell r="L195">
            <v>0</v>
          </cell>
          <cell r="M195">
            <v>13</v>
          </cell>
          <cell r="N195">
            <v>0</v>
          </cell>
          <cell r="O195">
            <v>16</v>
          </cell>
          <cell r="P195">
            <v>1.7235400000000567E-2</v>
          </cell>
        </row>
        <row r="196">
          <cell r="A196">
            <v>1571615000</v>
          </cell>
          <cell r="B196">
            <v>10424416</v>
          </cell>
          <cell r="C196" t="str">
            <v>H</v>
          </cell>
          <cell r="D196">
            <v>-1</v>
          </cell>
          <cell r="E196" t="str">
            <v>WB So.Forderungen an ass. Untern. (RLZ &lt; 1J)</v>
          </cell>
          <cell r="F196" t="str">
            <v>Other rec. f. ass.companies(&lt;1yr)-val. adjust</v>
          </cell>
          <cell r="G196" t="str">
            <v>x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A197">
            <v>1571700000</v>
          </cell>
          <cell r="B197">
            <v>10424610</v>
          </cell>
          <cell r="C197" t="str">
            <v>S</v>
          </cell>
          <cell r="D197">
            <v>1</v>
          </cell>
          <cell r="E197" t="str">
            <v>Sonstige Forderungen an Beteiligungen (RLZ &lt; 1J)</v>
          </cell>
          <cell r="F197" t="str">
            <v>Other rec. f. other equity investments (&lt;1yr)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7.6695669999999994E-2</v>
          </cell>
        </row>
        <row r="198">
          <cell r="A198">
            <v>1571711000</v>
          </cell>
          <cell r="B198">
            <v>10330450</v>
          </cell>
          <cell r="C198" t="str">
            <v>S</v>
          </cell>
          <cell r="D198">
            <v>1</v>
          </cell>
          <cell r="E198" t="str">
            <v>Ausleihungen an Beteiligungen (RLZ &lt; 1J)</v>
          </cell>
          <cell r="F198" t="str">
            <v>Current portion of longterm loans  to other equity investments (&lt;1yr)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</row>
        <row r="199">
          <cell r="A199">
            <v>1571712000</v>
          </cell>
          <cell r="B199">
            <v>10424611</v>
          </cell>
          <cell r="C199" t="str">
            <v>S</v>
          </cell>
          <cell r="D199">
            <v>1</v>
          </cell>
          <cell r="E199" t="str">
            <v>Br. So.Forderungen an Beteiligungen (RLZ &lt; 1J)</v>
          </cell>
          <cell r="F199" t="str">
            <v>Other rec. f. o.equity inv.-(&lt;1yr)-gr. value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7.427307000000001E-2</v>
          </cell>
        </row>
        <row r="200">
          <cell r="A200">
            <v>1571715000</v>
          </cell>
          <cell r="B200">
            <v>10424616</v>
          </cell>
          <cell r="C200" t="str">
            <v>H</v>
          </cell>
          <cell r="D200">
            <v>-1</v>
          </cell>
          <cell r="E200" t="str">
            <v>WB So.Forderungen an Beteiligungen (RLZ &lt; 1J)</v>
          </cell>
          <cell r="F200" t="str">
            <v>Other rec. f. o.equity inv.-(&lt;1yr)-val. adj.</v>
          </cell>
          <cell r="G200" t="str">
            <v>x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2.4226E-3</v>
          </cell>
        </row>
        <row r="201">
          <cell r="A201">
            <v>1571900000</v>
          </cell>
          <cell r="B201" t="str">
            <v>New Position</v>
          </cell>
          <cell r="C201" t="str">
            <v>S</v>
          </cell>
          <cell r="D201">
            <v>1</v>
          </cell>
          <cell r="E201" t="str">
            <v>Sonstige Ausleihung / Vorfinanzierung Mietobjekte (RLZ &lt; 1J)</v>
          </cell>
          <cell r="F201" t="str">
            <v>Other longterm loans / Prefinancing of leasehold (&lt;1yr)</v>
          </cell>
          <cell r="H201">
            <v>19</v>
          </cell>
          <cell r="I201">
            <v>0</v>
          </cell>
          <cell r="J201">
            <v>2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21</v>
          </cell>
          <cell r="P201">
            <v>0.17512656999999976</v>
          </cell>
        </row>
        <row r="202">
          <cell r="A202">
            <v>1571911000</v>
          </cell>
          <cell r="B202">
            <v>10330600</v>
          </cell>
          <cell r="C202" t="str">
            <v>S</v>
          </cell>
          <cell r="D202">
            <v>1</v>
          </cell>
          <cell r="E202" t="str">
            <v>Sonstige  Ausleihungen (RLZ &lt; 1J)</v>
          </cell>
          <cell r="F202" t="str">
            <v>Current portion of other longterm loans (&lt;1yr)</v>
          </cell>
          <cell r="G202" t="str">
            <v>x</v>
          </cell>
          <cell r="H202">
            <v>19</v>
          </cell>
          <cell r="I202">
            <v>0</v>
          </cell>
          <cell r="J202">
            <v>2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21</v>
          </cell>
          <cell r="P202">
            <v>9.7976049999999759E-2</v>
          </cell>
        </row>
        <row r="203">
          <cell r="A203">
            <v>1571913000</v>
          </cell>
          <cell r="B203">
            <v>10330700</v>
          </cell>
          <cell r="C203" t="str">
            <v>S</v>
          </cell>
          <cell r="D203">
            <v>1</v>
          </cell>
          <cell r="E203" t="str">
            <v>Vorfinanzierung von Mietobjekten (RLZ &lt; 1J)</v>
          </cell>
          <cell r="F203" t="str">
            <v>Prefinancing of leasehold (&lt;1yr)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7.715052E-2</v>
          </cell>
        </row>
        <row r="204">
          <cell r="A204">
            <v>1572000000</v>
          </cell>
          <cell r="B204" t="str">
            <v>New Position</v>
          </cell>
          <cell r="C204" t="str">
            <v>S</v>
          </cell>
          <cell r="D204">
            <v>1</v>
          </cell>
          <cell r="E204" t="str">
            <v>Aktive Abgrenzungen (RLZ &lt; 1J)</v>
          </cell>
          <cell r="F204" t="str">
            <v>Prepaid expenses (&lt;1yr)</v>
          </cell>
          <cell r="H204">
            <v>92</v>
          </cell>
          <cell r="I204">
            <v>7</v>
          </cell>
          <cell r="J204">
            <v>10</v>
          </cell>
          <cell r="K204">
            <v>24</v>
          </cell>
          <cell r="L204">
            <v>13</v>
          </cell>
          <cell r="M204">
            <v>10</v>
          </cell>
          <cell r="N204">
            <v>0</v>
          </cell>
          <cell r="O204">
            <v>155</v>
          </cell>
          <cell r="P204">
            <v>0.24858236000000034</v>
          </cell>
        </row>
        <row r="205">
          <cell r="A205">
            <v>1572011000</v>
          </cell>
          <cell r="B205">
            <v>10610010</v>
          </cell>
          <cell r="C205" t="str">
            <v>S</v>
          </cell>
          <cell r="D205">
            <v>1</v>
          </cell>
          <cell r="E205" t="str">
            <v>Disagio  (RLZ &lt; 1J)</v>
          </cell>
          <cell r="F205" t="str">
            <v>Discount (&lt;1yr)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A206">
            <v>1572015000</v>
          </cell>
          <cell r="B206">
            <v>10630010</v>
          </cell>
          <cell r="C206" t="str">
            <v>S</v>
          </cell>
          <cell r="D206">
            <v>1</v>
          </cell>
          <cell r="E206" t="str">
            <v>Sonstige aktive Rechnungsabgrenzungsposten (RLZ &lt; 1J)</v>
          </cell>
          <cell r="F206" t="str">
            <v>Other prepaid expenses (&lt;1yr)</v>
          </cell>
          <cell r="G206" t="str">
            <v>x</v>
          </cell>
          <cell r="H206">
            <v>92</v>
          </cell>
          <cell r="I206">
            <v>7</v>
          </cell>
          <cell r="J206">
            <v>10</v>
          </cell>
          <cell r="K206">
            <v>24</v>
          </cell>
          <cell r="L206">
            <v>13</v>
          </cell>
          <cell r="M206">
            <v>10</v>
          </cell>
          <cell r="N206">
            <v>0</v>
          </cell>
          <cell r="O206">
            <v>155</v>
          </cell>
          <cell r="P206">
            <v>0.24858236000000034</v>
          </cell>
        </row>
        <row r="207">
          <cell r="A207">
            <v>1600111000</v>
          </cell>
          <cell r="B207" t="str">
            <v>New Position</v>
          </cell>
          <cell r="C207" t="str">
            <v>S</v>
          </cell>
          <cell r="D207">
            <v>1</v>
          </cell>
          <cell r="E207" t="str">
            <v>Effektive Ertragsteuerforderungen  (RLZ &lt; 1J)</v>
          </cell>
          <cell r="F207" t="str">
            <v>Tax assets</v>
          </cell>
          <cell r="H207">
            <v>46</v>
          </cell>
          <cell r="I207">
            <v>0</v>
          </cell>
          <cell r="J207">
            <v>0</v>
          </cell>
          <cell r="K207">
            <v>5</v>
          </cell>
          <cell r="L207">
            <v>0</v>
          </cell>
          <cell r="M207">
            <v>0</v>
          </cell>
          <cell r="N207">
            <v>0</v>
          </cell>
          <cell r="O207">
            <v>51</v>
          </cell>
          <cell r="P207">
            <v>0.49228359000000665</v>
          </cell>
        </row>
        <row r="208">
          <cell r="A208">
            <v>1611000000</v>
          </cell>
          <cell r="B208" t="str">
            <v>New Position</v>
          </cell>
          <cell r="C208" t="str">
            <v>S</v>
          </cell>
          <cell r="D208">
            <v>1</v>
          </cell>
          <cell r="E208" t="str">
            <v>Wertpapiere kurzfristig</v>
          </cell>
          <cell r="F208" t="str">
            <v>Securities</v>
          </cell>
          <cell r="H208">
            <v>755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2176</v>
          </cell>
          <cell r="O208">
            <v>2931</v>
          </cell>
          <cell r="P208">
            <v>3.6907820000124048E-2</v>
          </cell>
        </row>
        <row r="209">
          <cell r="A209">
            <v>1611011000</v>
          </cell>
          <cell r="B209">
            <v>10330500</v>
          </cell>
          <cell r="C209" t="str">
            <v>S</v>
          </cell>
          <cell r="D209">
            <v>1</v>
          </cell>
          <cell r="E209" t="str">
            <v>Wertpapiere des Anlagevermögens (RLZ &lt; 1J)</v>
          </cell>
          <cell r="F209" t="str">
            <v>Securities (&lt;1yr)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1611012000</v>
          </cell>
          <cell r="B210" t="str">
            <v>New Position</v>
          </cell>
          <cell r="C210" t="str">
            <v>S</v>
          </cell>
          <cell r="D210">
            <v>1</v>
          </cell>
          <cell r="E210" t="str">
            <v>langfristige Liquiditätsreserven / Schuldscheindarlehn (RLZ &lt; 1)</v>
          </cell>
          <cell r="F210" t="str">
            <v>longterm LH cash reserve &lt;1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A211">
            <v>1611020000</v>
          </cell>
          <cell r="B211">
            <v>10430100</v>
          </cell>
          <cell r="C211" t="str">
            <v>S</v>
          </cell>
          <cell r="D211">
            <v>1</v>
          </cell>
          <cell r="E211" t="str">
            <v>Anteile an verbundenen Unternehmen</v>
          </cell>
          <cell r="F211" t="str">
            <v>Shares in subsidiaries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A212">
            <v>1611021000</v>
          </cell>
          <cell r="B212">
            <v>10430101</v>
          </cell>
          <cell r="C212" t="str">
            <v>S</v>
          </cell>
          <cell r="D212">
            <v>1</v>
          </cell>
          <cell r="E212" t="str">
            <v>Br. Anteile an verbundenen Unternehmen</v>
          </cell>
          <cell r="F212" t="str">
            <v>Shares in subsidiaries - gross value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A213">
            <v>1611025000</v>
          </cell>
          <cell r="B213">
            <v>10430106</v>
          </cell>
          <cell r="C213" t="str">
            <v>H</v>
          </cell>
          <cell r="D213">
            <v>-1</v>
          </cell>
          <cell r="E213" t="str">
            <v>WB Anteile an verbundenen Unternehmen</v>
          </cell>
          <cell r="F213" t="str">
            <v>Shares in subsidiaries - value adjustment</v>
          </cell>
          <cell r="G213" t="str">
            <v>x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A214">
            <v>1611030000</v>
          </cell>
          <cell r="B214">
            <v>10430200</v>
          </cell>
          <cell r="C214" t="str">
            <v>S</v>
          </cell>
          <cell r="D214">
            <v>1</v>
          </cell>
          <cell r="E214" t="str">
            <v>Eigene Anteile</v>
          </cell>
          <cell r="F214" t="str">
            <v>Treasury stock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A215">
            <v>1611031000</v>
          </cell>
          <cell r="B215">
            <v>10430201</v>
          </cell>
          <cell r="C215" t="str">
            <v>S</v>
          </cell>
          <cell r="D215">
            <v>1</v>
          </cell>
          <cell r="E215" t="str">
            <v>Br. Eigene Anteile</v>
          </cell>
          <cell r="F215" t="str">
            <v>Treasury stock - gross value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1611035000</v>
          </cell>
          <cell r="B216">
            <v>10430206</v>
          </cell>
          <cell r="C216" t="str">
            <v>H</v>
          </cell>
          <cell r="D216">
            <v>-1</v>
          </cell>
          <cell r="E216" t="str">
            <v>WB Eigene Anteile</v>
          </cell>
          <cell r="F216" t="str">
            <v>Treasury stock - value adjustment</v>
          </cell>
          <cell r="G216" t="str">
            <v>x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A217">
            <v>1611040000</v>
          </cell>
          <cell r="B217">
            <v>10430300</v>
          </cell>
          <cell r="C217" t="str">
            <v>S</v>
          </cell>
          <cell r="D217">
            <v>1</v>
          </cell>
          <cell r="E217" t="str">
            <v>Sonstige Wertpapiere</v>
          </cell>
          <cell r="F217" t="str">
            <v>Other securities</v>
          </cell>
          <cell r="G217" t="str">
            <v>x</v>
          </cell>
          <cell r="H217">
            <v>755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2176</v>
          </cell>
          <cell r="O217">
            <v>2931</v>
          </cell>
          <cell r="P217">
            <v>3.6907820000124048E-2</v>
          </cell>
        </row>
        <row r="218">
          <cell r="A218">
            <v>1611041000</v>
          </cell>
          <cell r="B218">
            <v>10430301</v>
          </cell>
          <cell r="C218" t="str">
            <v>S</v>
          </cell>
          <cell r="D218">
            <v>1</v>
          </cell>
          <cell r="E218" t="str">
            <v>Br. Sonstige Wertpapiere</v>
          </cell>
          <cell r="F218" t="str">
            <v>Other securities - gross value</v>
          </cell>
          <cell r="H218">
            <v>755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2176</v>
          </cell>
          <cell r="O218">
            <v>2931</v>
          </cell>
          <cell r="P218">
            <v>3.9088059999812685E-2</v>
          </cell>
        </row>
        <row r="219">
          <cell r="A219">
            <v>1611045000</v>
          </cell>
          <cell r="B219">
            <v>10430306</v>
          </cell>
          <cell r="C219" t="str">
            <v>H</v>
          </cell>
          <cell r="D219">
            <v>-1</v>
          </cell>
          <cell r="E219" t="str">
            <v>WB Sonstige Wertpapiere</v>
          </cell>
          <cell r="F219" t="str">
            <v>Other securities - value adjustment</v>
          </cell>
          <cell r="G219" t="str">
            <v>x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2.18024E-3</v>
          </cell>
        </row>
        <row r="220">
          <cell r="A220">
            <v>1611050000</v>
          </cell>
          <cell r="B220" t="str">
            <v>New Position</v>
          </cell>
          <cell r="C220" t="str">
            <v>S</v>
          </cell>
          <cell r="D220">
            <v>1</v>
          </cell>
          <cell r="E220" t="str">
            <v>Konsolidierte Spezialfonds</v>
          </cell>
          <cell r="F220" t="str">
            <v>Cons. special fonds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A221">
            <v>1611050000</v>
          </cell>
          <cell r="B221" t="str">
            <v>New Position</v>
          </cell>
          <cell r="C221" t="str">
            <v>S</v>
          </cell>
          <cell r="D221">
            <v>1</v>
          </cell>
          <cell r="E221" t="str">
            <v>Konsolidierte Spezialfonds</v>
          </cell>
          <cell r="F221" t="str">
            <v>Cons. special fonds</v>
          </cell>
          <cell r="G221" t="str">
            <v>x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A222">
            <v>1611051000</v>
          </cell>
          <cell r="B222" t="str">
            <v>New Position</v>
          </cell>
          <cell r="C222" t="str">
            <v>S</v>
          </cell>
          <cell r="D222">
            <v>1</v>
          </cell>
          <cell r="E222" t="str">
            <v>Br. konsolidierte Spezialfonds</v>
          </cell>
          <cell r="F222" t="str">
            <v>Cons. special fonds - gross value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1611055000</v>
          </cell>
          <cell r="B223" t="str">
            <v>New Position</v>
          </cell>
          <cell r="C223" t="str">
            <v>H</v>
          </cell>
          <cell r="D223">
            <v>-1</v>
          </cell>
          <cell r="E223" t="str">
            <v>WB konsolidierte Spezialfonds</v>
          </cell>
          <cell r="F223" t="str">
            <v>Cons. special fonds - value adjustment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A224">
            <v>1614000000</v>
          </cell>
          <cell r="B224">
            <v>10440000</v>
          </cell>
          <cell r="C224" t="str">
            <v>S</v>
          </cell>
          <cell r="D224">
            <v>1</v>
          </cell>
          <cell r="E224" t="str">
            <v>Schecks, Kassen-, Bank- und Postgiro-Guthaben</v>
          </cell>
          <cell r="F224" t="str">
            <v>Checks, cash, bank balances</v>
          </cell>
          <cell r="H224">
            <v>653</v>
          </cell>
          <cell r="I224">
            <v>12</v>
          </cell>
          <cell r="J224">
            <v>15</v>
          </cell>
          <cell r="K224">
            <v>113</v>
          </cell>
          <cell r="L224">
            <v>3</v>
          </cell>
          <cell r="M224">
            <v>30</v>
          </cell>
          <cell r="N224">
            <v>30</v>
          </cell>
          <cell r="O224">
            <v>857</v>
          </cell>
          <cell r="P224">
            <v>0.15104535000000396</v>
          </cell>
        </row>
        <row r="225">
          <cell r="A225">
            <v>1614011000</v>
          </cell>
          <cell r="B225">
            <v>10440010</v>
          </cell>
          <cell r="C225" t="str">
            <v>S</v>
          </cell>
          <cell r="D225">
            <v>1</v>
          </cell>
          <cell r="E225" t="str">
            <v>Schecks</v>
          </cell>
          <cell r="F225" t="str">
            <v>Checks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0.33053418000000001</v>
          </cell>
        </row>
        <row r="226">
          <cell r="A226">
            <v>1614012000</v>
          </cell>
          <cell r="B226">
            <v>10440020</v>
          </cell>
          <cell r="C226" t="str">
            <v>S</v>
          </cell>
          <cell r="D226">
            <v>1</v>
          </cell>
          <cell r="E226" t="str">
            <v>Kasse, Bundesbank und Postgiro</v>
          </cell>
          <cell r="F226" t="str">
            <v>Cash-in-hand, Bundesbank &amp; postal bank bal.</v>
          </cell>
          <cell r="H226">
            <v>19</v>
          </cell>
          <cell r="I226">
            <v>3</v>
          </cell>
          <cell r="J226">
            <v>0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O226">
            <v>23</v>
          </cell>
          <cell r="P226">
            <v>0.46665137999999828</v>
          </cell>
        </row>
        <row r="227">
          <cell r="A227">
            <v>1614013000</v>
          </cell>
          <cell r="B227">
            <v>10440030</v>
          </cell>
          <cell r="C227" t="str">
            <v>S</v>
          </cell>
          <cell r="D227">
            <v>1</v>
          </cell>
          <cell r="E227" t="str">
            <v>Guthaben bei Kreditinstituten</v>
          </cell>
          <cell r="F227" t="str">
            <v>Bank balances</v>
          </cell>
          <cell r="G227" t="str">
            <v>x</v>
          </cell>
          <cell r="H227">
            <v>540</v>
          </cell>
          <cell r="I227">
            <v>9</v>
          </cell>
          <cell r="J227">
            <v>15</v>
          </cell>
          <cell r="K227">
            <v>111</v>
          </cell>
          <cell r="L227">
            <v>3</v>
          </cell>
          <cell r="M227">
            <v>30</v>
          </cell>
          <cell r="N227">
            <v>30</v>
          </cell>
          <cell r="O227">
            <v>739</v>
          </cell>
          <cell r="P227">
            <v>0.22444691999999122</v>
          </cell>
        </row>
        <row r="228">
          <cell r="A228">
            <v>1614014000</v>
          </cell>
          <cell r="C228" t="str">
            <v>S</v>
          </cell>
          <cell r="D228">
            <v>1</v>
          </cell>
          <cell r="E228" t="str">
            <v>Termingelder kfr. (Restlaufzeit 4-12 Monate)</v>
          </cell>
          <cell r="H228">
            <v>94</v>
          </cell>
          <cell r="I228">
            <v>0</v>
          </cell>
          <cell r="J228">
            <v>0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O228">
            <v>95</v>
          </cell>
          <cell r="P228">
            <v>6.2715629999999578E-2</v>
          </cell>
        </row>
        <row r="229">
          <cell r="A229">
            <v>1690000000</v>
          </cell>
          <cell r="B229">
            <v>11000000</v>
          </cell>
          <cell r="C229" t="str">
            <v>S</v>
          </cell>
          <cell r="D229">
            <v>1</v>
          </cell>
          <cell r="E229" t="str">
            <v>Verm.Gegenst., die zum Verkauf stehen</v>
          </cell>
          <cell r="F229" t="str">
            <v>Assets held for sale</v>
          </cell>
          <cell r="H229">
            <v>69</v>
          </cell>
          <cell r="I229">
            <v>0</v>
          </cell>
          <cell r="J229">
            <v>0</v>
          </cell>
          <cell r="K229">
            <v>7</v>
          </cell>
          <cell r="L229">
            <v>0</v>
          </cell>
          <cell r="M229">
            <v>0</v>
          </cell>
          <cell r="N229">
            <v>0</v>
          </cell>
          <cell r="O229">
            <v>77</v>
          </cell>
          <cell r="P229">
            <v>0.32540213000000051</v>
          </cell>
        </row>
        <row r="230">
          <cell r="A230">
            <v>1690001000</v>
          </cell>
          <cell r="B230">
            <v>11310100</v>
          </cell>
          <cell r="C230" t="str">
            <v>S</v>
          </cell>
          <cell r="D230">
            <v>1</v>
          </cell>
          <cell r="E230" t="str">
            <v>Geschäfts- oder Firmenwert, der zum Verkauf steht</v>
          </cell>
          <cell r="F230" t="str">
            <v>Goodwill held for sale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1690002000</v>
          </cell>
          <cell r="B231">
            <v>11310900</v>
          </cell>
          <cell r="C231" t="str">
            <v>S</v>
          </cell>
          <cell r="D231">
            <v>1</v>
          </cell>
          <cell r="E231" t="str">
            <v>Sonst. Immaterielle VG, die zum Verkauf stehen</v>
          </cell>
          <cell r="F231" t="str">
            <v>Other intangible assets held for sale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3.2086379999999998E-2</v>
          </cell>
        </row>
        <row r="232">
          <cell r="A232">
            <v>1690003000</v>
          </cell>
          <cell r="B232">
            <v>11320100</v>
          </cell>
          <cell r="C232" t="str">
            <v>S</v>
          </cell>
          <cell r="D232">
            <v>1</v>
          </cell>
          <cell r="E232" t="str">
            <v>Flugzeuge u. Reservetriebewerke, die zum Verkauf stehen</v>
          </cell>
          <cell r="F232" t="str">
            <v>Aircraft and spare engines held for sale</v>
          </cell>
          <cell r="G232" t="str">
            <v>x</v>
          </cell>
          <cell r="H232">
            <v>65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65</v>
          </cell>
          <cell r="P232">
            <v>0.11976189000000659</v>
          </cell>
        </row>
        <row r="233">
          <cell r="A233">
            <v>1690004000</v>
          </cell>
          <cell r="B233">
            <v>11320200</v>
          </cell>
          <cell r="C233" t="str">
            <v>S</v>
          </cell>
          <cell r="D233">
            <v>1</v>
          </cell>
          <cell r="E233" t="str">
            <v>Grundstücke u. Bauten, die zum Verkauf stehen</v>
          </cell>
          <cell r="F233" t="str">
            <v>Land and buildings held for sale</v>
          </cell>
          <cell r="H233">
            <v>2</v>
          </cell>
          <cell r="I233">
            <v>0</v>
          </cell>
          <cell r="J233">
            <v>0</v>
          </cell>
          <cell r="K233">
            <v>6</v>
          </cell>
          <cell r="L233">
            <v>0</v>
          </cell>
          <cell r="M233">
            <v>0</v>
          </cell>
          <cell r="N233">
            <v>0</v>
          </cell>
          <cell r="O233">
            <v>9</v>
          </cell>
          <cell r="P233">
            <v>0.2198228499999999</v>
          </cell>
        </row>
        <row r="234">
          <cell r="A234">
            <v>1690005000</v>
          </cell>
          <cell r="B234">
            <v>11320900</v>
          </cell>
          <cell r="C234" t="str">
            <v>S</v>
          </cell>
          <cell r="D234">
            <v>1</v>
          </cell>
          <cell r="E234" t="str">
            <v>Sonst. Sachanlagevermögen, das zum Verkauf steht</v>
          </cell>
          <cell r="F234" t="str">
            <v>Other tangible assets held for sale</v>
          </cell>
          <cell r="H234">
            <v>0</v>
          </cell>
          <cell r="I234">
            <v>0</v>
          </cell>
          <cell r="J234">
            <v>0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O234">
            <v>1</v>
          </cell>
          <cell r="P234">
            <v>0.47192170999999994</v>
          </cell>
        </row>
        <row r="235">
          <cell r="A235">
            <v>1690006000</v>
          </cell>
          <cell r="B235">
            <v>11330100</v>
          </cell>
          <cell r="C235" t="str">
            <v>S</v>
          </cell>
          <cell r="D235">
            <v>1</v>
          </cell>
          <cell r="E235" t="str">
            <v>Verb. Unternehmen, zur Weiterveräußerung erworben</v>
          </cell>
          <cell r="F235" t="str">
            <v>Subsidiaries acquired with the view of resale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A236">
            <v>1690007000</v>
          </cell>
          <cell r="B236">
            <v>11330900</v>
          </cell>
          <cell r="C236" t="str">
            <v>S</v>
          </cell>
          <cell r="D236">
            <v>1</v>
          </cell>
          <cell r="E236" t="str">
            <v>Sonst. Finanzanlagen, die zum Verkauf stehen</v>
          </cell>
          <cell r="F236" t="str">
            <v>Other financial assets held for sale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1690008000</v>
          </cell>
          <cell r="B237">
            <v>11360050</v>
          </cell>
          <cell r="C237" t="str">
            <v>S</v>
          </cell>
          <cell r="D237">
            <v>1</v>
          </cell>
          <cell r="E237" t="str">
            <v>Reparaturfähige Ersatzteile für Flugzeuge</v>
          </cell>
          <cell r="F237" t="str">
            <v>Reparable spare parts for aircraft</v>
          </cell>
          <cell r="H237">
            <v>2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2</v>
          </cell>
          <cell r="P237">
            <v>0.2144941600000001</v>
          </cell>
        </row>
        <row r="238">
          <cell r="A238">
            <v>1690009000</v>
          </cell>
          <cell r="B238">
            <v>11400000</v>
          </cell>
          <cell r="C238" t="str">
            <v>S</v>
          </cell>
          <cell r="D238">
            <v>1</v>
          </cell>
          <cell r="E238" t="str">
            <v>Sonstige Vermögensgegenstände, die zum Verkauf stehen</v>
          </cell>
          <cell r="F238" t="str">
            <v>Curr.assets associated with non-curr.assets held f.sale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A239">
            <v>2000000000</v>
          </cell>
          <cell r="B239">
            <v>20000000</v>
          </cell>
          <cell r="C239" t="str">
            <v>H</v>
          </cell>
          <cell r="D239">
            <v>-1</v>
          </cell>
          <cell r="E239" t="str">
            <v>P A S S I V A</v>
          </cell>
          <cell r="F239" t="str">
            <v>LIABILITIES &amp; SHAREHOLDERS' EQUITY</v>
          </cell>
          <cell r="H239">
            <v>26976</v>
          </cell>
          <cell r="I239">
            <v>1333</v>
          </cell>
          <cell r="J239">
            <v>3509</v>
          </cell>
          <cell r="K239">
            <v>1649</v>
          </cell>
          <cell r="L239">
            <v>324</v>
          </cell>
          <cell r="M239">
            <v>2737</v>
          </cell>
          <cell r="N239">
            <v>2111</v>
          </cell>
          <cell r="O239">
            <v>38640</v>
          </cell>
          <cell r="P239">
            <v>0.40193008999631274</v>
          </cell>
        </row>
        <row r="240">
          <cell r="A240">
            <v>2100000000</v>
          </cell>
          <cell r="B240">
            <v>20100000</v>
          </cell>
          <cell r="C240" t="str">
            <v>H</v>
          </cell>
          <cell r="D240">
            <v>-1</v>
          </cell>
          <cell r="E240" t="str">
            <v>Eigenkapital (inkl. Fremdanteile)</v>
          </cell>
          <cell r="F240" t="str">
            <v>Shareholders' equity</v>
          </cell>
          <cell r="H240">
            <v>6471</v>
          </cell>
          <cell r="I240">
            <v>217</v>
          </cell>
          <cell r="J240">
            <v>648</v>
          </cell>
          <cell r="K240">
            <v>403</v>
          </cell>
          <cell r="L240">
            <v>20</v>
          </cell>
          <cell r="M240">
            <v>777</v>
          </cell>
          <cell r="N240">
            <v>2076</v>
          </cell>
          <cell r="O240">
            <v>10613</v>
          </cell>
          <cell r="P240">
            <v>0.10774201000094763</v>
          </cell>
        </row>
        <row r="241">
          <cell r="A241">
            <v>2110000000</v>
          </cell>
          <cell r="B241">
            <v>20100100</v>
          </cell>
          <cell r="C241" t="str">
            <v>H</v>
          </cell>
          <cell r="D241">
            <v>-1</v>
          </cell>
          <cell r="E241" t="str">
            <v>Eigenkapital (ohne Fremdanteile)</v>
          </cell>
          <cell r="F241" t="str">
            <v>Shareholders' equity w/o minority interest - group</v>
          </cell>
          <cell r="H241">
            <v>6469</v>
          </cell>
          <cell r="I241">
            <v>217</v>
          </cell>
          <cell r="J241">
            <v>641</v>
          </cell>
          <cell r="K241">
            <v>363</v>
          </cell>
          <cell r="L241">
            <v>20</v>
          </cell>
          <cell r="M241">
            <v>765</v>
          </cell>
          <cell r="N241">
            <v>2076</v>
          </cell>
          <cell r="O241">
            <v>10551</v>
          </cell>
          <cell r="P241">
            <v>2.0974540000679553E-2</v>
          </cell>
        </row>
        <row r="242">
          <cell r="A242">
            <v>2110100000</v>
          </cell>
          <cell r="B242">
            <v>20110000</v>
          </cell>
          <cell r="C242" t="str">
            <v>H</v>
          </cell>
          <cell r="D242">
            <v>-1</v>
          </cell>
          <cell r="E242" t="str">
            <v>Gezeichnetes Kapital</v>
          </cell>
          <cell r="F242" t="str">
            <v>Capital stock</v>
          </cell>
          <cell r="H242">
            <v>1181</v>
          </cell>
          <cell r="I242">
            <v>100</v>
          </cell>
          <cell r="J242">
            <v>220</v>
          </cell>
          <cell r="K242">
            <v>140</v>
          </cell>
          <cell r="L242">
            <v>21</v>
          </cell>
          <cell r="M242">
            <v>683</v>
          </cell>
          <cell r="N242">
            <v>2255</v>
          </cell>
          <cell r="O242">
            <v>4600</v>
          </cell>
          <cell r="P242">
            <v>0.44322059000023728</v>
          </cell>
        </row>
        <row r="243">
          <cell r="A243">
            <v>2110110000</v>
          </cell>
          <cell r="B243">
            <v>20110100</v>
          </cell>
          <cell r="C243" t="str">
            <v>H</v>
          </cell>
          <cell r="D243">
            <v>-1</v>
          </cell>
          <cell r="E243" t="str">
            <v>Gezeichnetes Kapital - stimmberechtigt</v>
          </cell>
          <cell r="F243" t="str">
            <v>Capital stock, voting</v>
          </cell>
          <cell r="G243" t="str">
            <v>x</v>
          </cell>
          <cell r="H243">
            <v>1181</v>
          </cell>
          <cell r="I243">
            <v>100</v>
          </cell>
          <cell r="J243">
            <v>220</v>
          </cell>
          <cell r="K243">
            <v>140</v>
          </cell>
          <cell r="L243">
            <v>21</v>
          </cell>
          <cell r="M243">
            <v>683</v>
          </cell>
          <cell r="N243">
            <v>2255</v>
          </cell>
          <cell r="O243">
            <v>4600</v>
          </cell>
          <cell r="P243">
            <v>0.44322059000023728</v>
          </cell>
        </row>
        <row r="244">
          <cell r="A244">
            <v>2110120000</v>
          </cell>
          <cell r="B244">
            <v>20110200</v>
          </cell>
          <cell r="C244" t="str">
            <v>H</v>
          </cell>
          <cell r="D244">
            <v>-1</v>
          </cell>
          <cell r="E244" t="str">
            <v>Gezeichnetes Kapital - nicht stimmberechtigt</v>
          </cell>
          <cell r="F244" t="str">
            <v>Capital stock, non-voting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A245">
            <v>2110210000</v>
          </cell>
          <cell r="B245">
            <v>20120000</v>
          </cell>
          <cell r="C245" t="str">
            <v>H</v>
          </cell>
          <cell r="D245">
            <v>-1</v>
          </cell>
          <cell r="E245" t="str">
            <v>Kapitalrücklage</v>
          </cell>
          <cell r="F245" t="str">
            <v>Reserves from share premiums</v>
          </cell>
          <cell r="H245">
            <v>1425</v>
          </cell>
          <cell r="I245">
            <v>59</v>
          </cell>
          <cell r="J245">
            <v>175</v>
          </cell>
          <cell r="K245">
            <v>974</v>
          </cell>
          <cell r="L245">
            <v>0</v>
          </cell>
          <cell r="M245">
            <v>41</v>
          </cell>
          <cell r="N245">
            <v>0</v>
          </cell>
          <cell r="O245">
            <v>2674</v>
          </cell>
          <cell r="P245">
            <v>9.9110000064683845E-5</v>
          </cell>
        </row>
        <row r="246">
          <cell r="A246">
            <v>2110300000</v>
          </cell>
          <cell r="B246">
            <v>20132000</v>
          </cell>
          <cell r="C246" t="str">
            <v>H</v>
          </cell>
          <cell r="D246">
            <v>-1</v>
          </cell>
          <cell r="E246" t="str">
            <v>Marktbewertungsrücklagen</v>
          </cell>
          <cell r="F246" t="str">
            <v>Reserves for fair values</v>
          </cell>
          <cell r="H246">
            <v>24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76</v>
          </cell>
          <cell r="O246">
            <v>100</v>
          </cell>
          <cell r="P246">
            <v>0.2086583399999995</v>
          </cell>
        </row>
        <row r="247">
          <cell r="A247">
            <v>2110310000</v>
          </cell>
          <cell r="B247">
            <v>20132100</v>
          </cell>
          <cell r="C247" t="str">
            <v>H</v>
          </cell>
          <cell r="D247">
            <v>-1</v>
          </cell>
          <cell r="E247" t="str">
            <v>Netto Marktbew.RL Sicherungsgeschäfte</v>
          </cell>
          <cell r="F247" t="str">
            <v>Reserves for fair values hedges</v>
          </cell>
          <cell r="H247">
            <v>25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25</v>
          </cell>
          <cell r="P247">
            <v>0.48749096999999963</v>
          </cell>
        </row>
        <row r="248">
          <cell r="A248">
            <v>2110311000</v>
          </cell>
          <cell r="B248">
            <v>20132110</v>
          </cell>
          <cell r="C248" t="str">
            <v>H</v>
          </cell>
          <cell r="D248">
            <v>-1</v>
          </cell>
          <cell r="E248" t="str">
            <v>Marktbew.RL Sicherungsgeschäfte</v>
          </cell>
          <cell r="F248" t="str">
            <v>Reserves for fair values hedges</v>
          </cell>
          <cell r="H248">
            <v>30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30</v>
          </cell>
          <cell r="P248">
            <v>0.21250902999999965</v>
          </cell>
        </row>
        <row r="249">
          <cell r="A249">
            <v>2110319000</v>
          </cell>
          <cell r="B249">
            <v>20132190</v>
          </cell>
          <cell r="C249" t="str">
            <v>H</v>
          </cell>
          <cell r="D249">
            <v>-1</v>
          </cell>
          <cell r="E249" t="str">
            <v>Neutrale lat. Steuern auf Sicherungsgesch.</v>
          </cell>
          <cell r="F249" t="str">
            <v>Defered Taxes on neutr. fair value changes hedges</v>
          </cell>
          <cell r="G249" t="str">
            <v>x</v>
          </cell>
          <cell r="H249">
            <v>-5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-5</v>
          </cell>
          <cell r="P249">
            <v>0.70000000000000018</v>
          </cell>
        </row>
        <row r="250">
          <cell r="A250">
            <v>2110320000</v>
          </cell>
          <cell r="B250">
            <v>20132500</v>
          </cell>
          <cell r="C250" t="str">
            <v>H</v>
          </cell>
          <cell r="D250">
            <v>-1</v>
          </cell>
          <cell r="E250" t="str">
            <v>Netto Marktbew.RL übrige Finanzvermögenswerte</v>
          </cell>
          <cell r="F250" t="str">
            <v>Reserves for fair values other financial intruments</v>
          </cell>
          <cell r="G250" t="str">
            <v>x</v>
          </cell>
          <cell r="H250">
            <v>-1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76</v>
          </cell>
          <cell r="O250">
            <v>75</v>
          </cell>
          <cell r="P250">
            <v>0.69614930999999558</v>
          </cell>
        </row>
        <row r="251">
          <cell r="A251">
            <v>2110321000</v>
          </cell>
          <cell r="B251">
            <v>20132510</v>
          </cell>
          <cell r="C251" t="str">
            <v>H</v>
          </cell>
          <cell r="D251">
            <v>-1</v>
          </cell>
          <cell r="E251" t="str">
            <v>Marktbew.RL übrige Finanzvermögenswerte</v>
          </cell>
          <cell r="F251" t="str">
            <v>Reserves for fair values other financial intruments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78</v>
          </cell>
          <cell r="O251">
            <v>77</v>
          </cell>
          <cell r="P251">
            <v>0.30238017000000639</v>
          </cell>
        </row>
        <row r="252">
          <cell r="A252">
            <v>2110329000</v>
          </cell>
          <cell r="B252">
            <v>20132590</v>
          </cell>
          <cell r="C252" t="str">
            <v>H</v>
          </cell>
          <cell r="D252">
            <v>-1</v>
          </cell>
          <cell r="E252" t="str">
            <v>Neutrale lat. Steuern auf übrige Fin.vermögen</v>
          </cell>
          <cell r="F252" t="str">
            <v>Defered Taxes on neutr. fair value changes other</v>
          </cell>
          <cell r="G252" t="str">
            <v>x</v>
          </cell>
          <cell r="H252">
            <v>-1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-2</v>
          </cell>
          <cell r="O252">
            <v>-2</v>
          </cell>
          <cell r="P252">
            <v>0.39376913999999985</v>
          </cell>
        </row>
        <row r="253">
          <cell r="A253">
            <v>2110400000</v>
          </cell>
          <cell r="B253" t="str">
            <v>New Position</v>
          </cell>
          <cell r="C253" t="str">
            <v>H</v>
          </cell>
          <cell r="D253">
            <v>-1</v>
          </cell>
          <cell r="E253" t="str">
            <v>Gewinnrücklagen, Konzernrücklagen, WuD</v>
          </cell>
          <cell r="F253" t="str">
            <v>Revenue reserves, legal reserves, curr. transl. dif.</v>
          </cell>
          <cell r="G253" t="str">
            <v>x</v>
          </cell>
          <cell r="H253">
            <v>3839</v>
          </cell>
          <cell r="I253">
            <v>58</v>
          </cell>
          <cell r="J253">
            <v>246</v>
          </cell>
          <cell r="K253">
            <v>-751</v>
          </cell>
          <cell r="L253">
            <v>-1</v>
          </cell>
          <cell r="M253">
            <v>41</v>
          </cell>
          <cell r="N253">
            <v>-255</v>
          </cell>
          <cell r="O253">
            <v>3177</v>
          </cell>
          <cell r="P253">
            <v>0.25563590000001568</v>
          </cell>
        </row>
        <row r="254">
          <cell r="A254">
            <v>2110410000</v>
          </cell>
          <cell r="B254">
            <v>20130001</v>
          </cell>
          <cell r="C254" t="str">
            <v>H</v>
          </cell>
          <cell r="D254">
            <v>-1</v>
          </cell>
          <cell r="E254" t="str">
            <v>Gewinnrücklagen</v>
          </cell>
          <cell r="F254" t="str">
            <v>Revenue reserves</v>
          </cell>
          <cell r="H254">
            <v>5960</v>
          </cell>
          <cell r="I254">
            <v>197</v>
          </cell>
          <cell r="J254">
            <v>571</v>
          </cell>
          <cell r="K254">
            <v>-220</v>
          </cell>
          <cell r="L254">
            <v>44</v>
          </cell>
          <cell r="M254">
            <v>59</v>
          </cell>
          <cell r="N254">
            <v>-255</v>
          </cell>
          <cell r="O254">
            <v>6356</v>
          </cell>
          <cell r="P254">
            <v>0.30857564999951137</v>
          </cell>
        </row>
        <row r="255">
          <cell r="A255">
            <v>2110411000</v>
          </cell>
          <cell r="B255">
            <v>20130100</v>
          </cell>
          <cell r="C255" t="str">
            <v>H</v>
          </cell>
          <cell r="D255">
            <v>-1</v>
          </cell>
          <cell r="E255" t="str">
            <v>Gesetzliche Rücklage</v>
          </cell>
          <cell r="F255" t="str">
            <v>Legal reserves</v>
          </cell>
          <cell r="H255">
            <v>260</v>
          </cell>
          <cell r="I255">
            <v>0</v>
          </cell>
          <cell r="J255">
            <v>0</v>
          </cell>
          <cell r="K255">
            <v>2</v>
          </cell>
          <cell r="L255">
            <v>2</v>
          </cell>
          <cell r="M255">
            <v>0</v>
          </cell>
          <cell r="N255">
            <v>0</v>
          </cell>
          <cell r="O255">
            <v>264</v>
          </cell>
          <cell r="P255">
            <v>0.47038842000000614</v>
          </cell>
        </row>
        <row r="256">
          <cell r="A256">
            <v>2110412000</v>
          </cell>
          <cell r="B256">
            <v>20130200</v>
          </cell>
          <cell r="C256" t="str">
            <v>H</v>
          </cell>
          <cell r="D256">
            <v>-1</v>
          </cell>
          <cell r="E256" t="str">
            <v>Rücklage für eigene Anteile</v>
          </cell>
          <cell r="F256" t="str">
            <v>Reserves for treasury stock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0.19800000000000001</v>
          </cell>
        </row>
        <row r="257">
          <cell r="A257">
            <v>2110413000</v>
          </cell>
          <cell r="B257">
            <v>20130300</v>
          </cell>
          <cell r="C257" t="str">
            <v>H</v>
          </cell>
          <cell r="D257">
            <v>-1</v>
          </cell>
          <cell r="E257" t="str">
            <v>Satzungsmäßige Rücklagen</v>
          </cell>
          <cell r="F257" t="str">
            <v>Statutory reserves</v>
          </cell>
          <cell r="H257">
            <v>0</v>
          </cell>
          <cell r="I257">
            <v>0</v>
          </cell>
          <cell r="J257">
            <v>4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4</v>
          </cell>
          <cell r="P257">
            <v>1.254039000000029E-2</v>
          </cell>
        </row>
        <row r="258">
          <cell r="A258">
            <v>2110414000</v>
          </cell>
          <cell r="B258">
            <v>20130400</v>
          </cell>
          <cell r="C258" t="str">
            <v>H</v>
          </cell>
          <cell r="D258">
            <v>-1</v>
          </cell>
          <cell r="E258" t="str">
            <v>Andere Gewinn-Rücklagen</v>
          </cell>
          <cell r="F258" t="str">
            <v>Other revenue reserves</v>
          </cell>
          <cell r="G258" t="str">
            <v>x</v>
          </cell>
          <cell r="H258">
            <v>5238</v>
          </cell>
          <cell r="I258">
            <v>197</v>
          </cell>
          <cell r="J258">
            <v>567</v>
          </cell>
          <cell r="K258">
            <v>-211</v>
          </cell>
          <cell r="L258">
            <v>42</v>
          </cell>
          <cell r="M258">
            <v>60</v>
          </cell>
          <cell r="N258">
            <v>-258</v>
          </cell>
          <cell r="O258">
            <v>5635</v>
          </cell>
          <cell r="P258">
            <v>0.61762724999971397</v>
          </cell>
        </row>
        <row r="259">
          <cell r="A259">
            <v>2110414110</v>
          </cell>
          <cell r="B259">
            <v>70300001</v>
          </cell>
          <cell r="C259" t="str">
            <v>H</v>
          </cell>
          <cell r="D259">
            <v>-1</v>
          </cell>
          <cell r="E259" t="str">
            <v>Gewinn-/Verlust-Vortrag / thesaurierte Gewinne</v>
          </cell>
          <cell r="F259" t="str">
            <v>Retained Earnings/Loss carried forward</v>
          </cell>
          <cell r="H259">
            <v>5559</v>
          </cell>
          <cell r="I259">
            <v>179</v>
          </cell>
          <cell r="J259">
            <v>482</v>
          </cell>
          <cell r="K259">
            <v>-197</v>
          </cell>
          <cell r="L259">
            <v>39</v>
          </cell>
          <cell r="M259">
            <v>49</v>
          </cell>
          <cell r="N259">
            <v>-249</v>
          </cell>
          <cell r="O259">
            <v>5862</v>
          </cell>
          <cell r="P259">
            <v>0.2351934500002244</v>
          </cell>
        </row>
        <row r="260">
          <cell r="A260">
            <v>2110414115</v>
          </cell>
          <cell r="C260" t="str">
            <v>H</v>
          </cell>
          <cell r="D260">
            <v>-1</v>
          </cell>
          <cell r="E260" t="str">
            <v>Veränderung der Gewinnrücklagen aus Restatement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2110414116</v>
          </cell>
          <cell r="C261" t="str">
            <v>H</v>
          </cell>
          <cell r="D261">
            <v>-1</v>
          </cell>
          <cell r="E261" t="str">
            <v>Latente Steuern auf Gewinnrücklagen Restatement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A262">
            <v>2110414150</v>
          </cell>
          <cell r="B262">
            <v>67000000</v>
          </cell>
          <cell r="C262" t="str">
            <v>H</v>
          </cell>
          <cell r="D262">
            <v>-1</v>
          </cell>
          <cell r="E262" t="str">
            <v>Jahresüberschuss/-fehlbetrag</v>
          </cell>
          <cell r="F262" t="str">
            <v>Retained Earnings/Loss</v>
          </cell>
          <cell r="H262">
            <v>-219</v>
          </cell>
          <cell r="I262">
            <v>18</v>
          </cell>
          <cell r="J262">
            <v>85</v>
          </cell>
          <cell r="K262">
            <v>-15</v>
          </cell>
          <cell r="L262">
            <v>3</v>
          </cell>
          <cell r="M262">
            <v>11</v>
          </cell>
          <cell r="N262">
            <v>155</v>
          </cell>
          <cell r="O262">
            <v>38</v>
          </cell>
          <cell r="P262">
            <v>0.33019303000000377</v>
          </cell>
        </row>
        <row r="263">
          <cell r="A263">
            <v>2110414180</v>
          </cell>
          <cell r="B263">
            <v>70700000</v>
          </cell>
          <cell r="C263" t="str">
            <v>H</v>
          </cell>
          <cell r="D263">
            <v>-1</v>
          </cell>
          <cell r="E263" t="str">
            <v>Einstellungen in/Entnahmen aus Gewinnrücklagen</v>
          </cell>
          <cell r="F263" t="str">
            <v>Transfer to/Deductions from revenue reserves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</row>
        <row r="264">
          <cell r="A264">
            <v>2110414185</v>
          </cell>
          <cell r="B264">
            <v>20134100</v>
          </cell>
          <cell r="C264" t="str">
            <v>H</v>
          </cell>
          <cell r="D264">
            <v>-1</v>
          </cell>
          <cell r="E264" t="str">
            <v>Kap.Kto. Gesellschafter (Pers.Ges.)</v>
          </cell>
          <cell r="F264" t="str">
            <v>Capital account partnership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A265">
            <v>2110414190</v>
          </cell>
          <cell r="B265">
            <v>70100000</v>
          </cell>
          <cell r="C265" t="str">
            <v>H</v>
          </cell>
          <cell r="D265">
            <v>-1</v>
          </cell>
          <cell r="E265" t="str">
            <v>Dividendenausschüttung</v>
          </cell>
          <cell r="F265" t="str">
            <v>Distribution of dividends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A266">
            <v>2110414410</v>
          </cell>
          <cell r="B266">
            <v>70900000</v>
          </cell>
          <cell r="C266" t="str">
            <v>H</v>
          </cell>
          <cell r="D266">
            <v>-1</v>
          </cell>
          <cell r="E266" t="str">
            <v>Verrechnung Kapitalkonsolidierung</v>
          </cell>
          <cell r="F266" t="str">
            <v>Allocation capital consolidation</v>
          </cell>
          <cell r="G266" t="str">
            <v>x</v>
          </cell>
          <cell r="H266">
            <v>164</v>
          </cell>
          <cell r="I266">
            <v>0</v>
          </cell>
          <cell r="J266">
            <v>0</v>
          </cell>
          <cell r="K266">
            <v>1</v>
          </cell>
          <cell r="L266">
            <v>0</v>
          </cell>
          <cell r="M266">
            <v>0</v>
          </cell>
          <cell r="N266">
            <v>-163</v>
          </cell>
          <cell r="O266">
            <v>1</v>
          </cell>
          <cell r="P266">
            <v>0.99910352000000002</v>
          </cell>
        </row>
        <row r="267">
          <cell r="A267">
            <v>2110414450</v>
          </cell>
          <cell r="B267" t="str">
            <v>New Position</v>
          </cell>
          <cell r="C267" t="str">
            <v>H</v>
          </cell>
          <cell r="D267">
            <v>-1</v>
          </cell>
          <cell r="E267" t="str">
            <v>Verrechnung Beteiligungsertragseliminierung</v>
          </cell>
          <cell r="F267" t="str">
            <v>Allocation elimination of investment income</v>
          </cell>
          <cell r="H267">
            <v>-266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-266</v>
          </cell>
          <cell r="P267">
            <v>0.28647668999997222</v>
          </cell>
        </row>
        <row r="268">
          <cell r="A268">
            <v>2110414810</v>
          </cell>
          <cell r="B268" t="str">
            <v>New Position</v>
          </cell>
          <cell r="C268" t="str">
            <v>H</v>
          </cell>
          <cell r="D268">
            <v>-1</v>
          </cell>
          <cell r="E268" t="str">
            <v>Jahresüberschuss lfd. Jahr vor Erstkonsolidierung</v>
          </cell>
          <cell r="F268" t="str">
            <v>Retained Earnings/Loss current year before first time consolidation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</row>
        <row r="269">
          <cell r="A269">
            <v>2110414820</v>
          </cell>
          <cell r="B269" t="str">
            <v>New Position</v>
          </cell>
          <cell r="C269" t="str">
            <v>H</v>
          </cell>
          <cell r="D269">
            <v>-1</v>
          </cell>
          <cell r="E269" t="str">
            <v>Jahresüberschuss vor Organisationsänderung</v>
          </cell>
          <cell r="F269" t="str">
            <v>Retained Earnings/Loss before reorganization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2110414830</v>
          </cell>
          <cell r="B270" t="str">
            <v>New Position</v>
          </cell>
          <cell r="C270" t="str">
            <v>H</v>
          </cell>
          <cell r="D270">
            <v>-1</v>
          </cell>
          <cell r="E270" t="str">
            <v>Jahresüberschuss vor Methodenänderung</v>
          </cell>
          <cell r="F270" t="str">
            <v xml:space="preserve">Retained Earnings/Loss before 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1">
          <cell r="A271">
            <v>2110419000</v>
          </cell>
          <cell r="B271" t="str">
            <v>New Position</v>
          </cell>
          <cell r="C271" t="str">
            <v>H</v>
          </cell>
          <cell r="D271">
            <v>-1</v>
          </cell>
          <cell r="E271" t="str">
            <v>Gewinnrücklagen aus Neubewertungen</v>
          </cell>
          <cell r="F271" t="str">
            <v>Revenue reserves from revaluation</v>
          </cell>
          <cell r="H271">
            <v>462</v>
          </cell>
          <cell r="I271">
            <v>0</v>
          </cell>
          <cell r="J271">
            <v>0</v>
          </cell>
          <cell r="K271">
            <v>-11</v>
          </cell>
          <cell r="L271">
            <v>0</v>
          </cell>
          <cell r="M271">
            <v>-1</v>
          </cell>
          <cell r="N271">
            <v>3</v>
          </cell>
          <cell r="O271">
            <v>453</v>
          </cell>
          <cell r="P271">
            <v>0.27035487000000558</v>
          </cell>
        </row>
        <row r="272">
          <cell r="A272">
            <v>2110419010</v>
          </cell>
          <cell r="B272" t="str">
            <v>New Position</v>
          </cell>
          <cell r="C272" t="str">
            <v>H</v>
          </cell>
          <cell r="D272">
            <v>-1</v>
          </cell>
          <cell r="E272" t="str">
            <v>Neubewertungsrücklage aus dem Erwerbsprozess (PPA)</v>
          </cell>
          <cell r="F272" t="str">
            <v>Revenue reserves from revaluation (purchase price allocation)</v>
          </cell>
          <cell r="G272" t="str">
            <v>x</v>
          </cell>
          <cell r="H272">
            <v>462</v>
          </cell>
          <cell r="I272">
            <v>0</v>
          </cell>
          <cell r="J272">
            <v>0</v>
          </cell>
          <cell r="K272">
            <v>5</v>
          </cell>
          <cell r="L272">
            <v>0</v>
          </cell>
          <cell r="M272">
            <v>-1</v>
          </cell>
          <cell r="N272">
            <v>3</v>
          </cell>
          <cell r="O272">
            <v>469</v>
          </cell>
          <cell r="P272">
            <v>0.66256061000001409</v>
          </cell>
        </row>
        <row r="273">
          <cell r="A273">
            <v>2110419090</v>
          </cell>
          <cell r="B273">
            <v>20130950</v>
          </cell>
          <cell r="C273" t="str">
            <v>H</v>
          </cell>
          <cell r="D273">
            <v>-1</v>
          </cell>
          <cell r="E273" t="str">
            <v>Neubewertungsrücklage nach IFRS (übrige)</v>
          </cell>
          <cell r="F273" t="str">
            <v>Revenue reserves from other revaluation</v>
          </cell>
          <cell r="H273">
            <v>0</v>
          </cell>
          <cell r="I273">
            <v>0</v>
          </cell>
          <cell r="J273">
            <v>0</v>
          </cell>
          <cell r="K273">
            <v>-16</v>
          </cell>
          <cell r="L273">
            <v>0</v>
          </cell>
          <cell r="M273">
            <v>0</v>
          </cell>
          <cell r="N273">
            <v>0</v>
          </cell>
          <cell r="O273">
            <v>-16</v>
          </cell>
          <cell r="P273">
            <v>0.39220574000000141</v>
          </cell>
        </row>
        <row r="274">
          <cell r="A274">
            <v>2110420000</v>
          </cell>
          <cell r="B274">
            <v>20180000</v>
          </cell>
          <cell r="C274" t="str">
            <v>H</v>
          </cell>
          <cell r="D274">
            <v>-1</v>
          </cell>
          <cell r="E274" t="str">
            <v>Konzernrücklagen</v>
          </cell>
          <cell r="F274" t="str">
            <v>Group reserves other</v>
          </cell>
          <cell r="H274">
            <v>-4</v>
          </cell>
          <cell r="I274">
            <v>0</v>
          </cell>
          <cell r="J274">
            <v>0</v>
          </cell>
          <cell r="K274">
            <v>-149</v>
          </cell>
          <cell r="L274">
            <v>0</v>
          </cell>
          <cell r="M274">
            <v>-12</v>
          </cell>
          <cell r="N274">
            <v>0</v>
          </cell>
          <cell r="O274">
            <v>-165</v>
          </cell>
          <cell r="P274">
            <v>0.25361881000000608</v>
          </cell>
        </row>
        <row r="275">
          <cell r="A275">
            <v>2110421000</v>
          </cell>
          <cell r="B275">
            <v>20180100</v>
          </cell>
          <cell r="C275" t="str">
            <v>H</v>
          </cell>
          <cell r="D275">
            <v>-1</v>
          </cell>
          <cell r="E275" t="str">
            <v>Konzernrücklagen andere (thesaurierte Gewinne)</v>
          </cell>
          <cell r="F275" t="str">
            <v>Group reserves other-effective to the result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2110422000</v>
          </cell>
          <cell r="B276">
            <v>20180500</v>
          </cell>
          <cell r="C276" t="str">
            <v>H</v>
          </cell>
          <cell r="D276">
            <v>-1</v>
          </cell>
          <cell r="E276" t="str">
            <v>Konzernrücklagen andere (neutr.Veränd.)</v>
          </cell>
          <cell r="F276" t="str">
            <v>Group reserves other-neutral changes</v>
          </cell>
          <cell r="G276" t="str">
            <v>x</v>
          </cell>
          <cell r="H276">
            <v>0</v>
          </cell>
          <cell r="I276">
            <v>0</v>
          </cell>
          <cell r="J276">
            <v>0</v>
          </cell>
          <cell r="K276">
            <v>22</v>
          </cell>
          <cell r="L276">
            <v>0</v>
          </cell>
          <cell r="M276">
            <v>0</v>
          </cell>
          <cell r="N276">
            <v>0</v>
          </cell>
          <cell r="O276">
            <v>22</v>
          </cell>
          <cell r="P276">
            <v>0.65480514000000056</v>
          </cell>
        </row>
        <row r="277">
          <cell r="A277">
            <v>2110423000</v>
          </cell>
          <cell r="B277">
            <v>20180550</v>
          </cell>
          <cell r="C277" t="str">
            <v>H</v>
          </cell>
          <cell r="D277">
            <v>-1</v>
          </cell>
          <cell r="E277" t="str">
            <v>Konzernrücklagen aus Neubewertungen</v>
          </cell>
          <cell r="F277" t="str">
            <v>Group reserves f. revaluation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2110424000</v>
          </cell>
          <cell r="B278">
            <v>20180600</v>
          </cell>
          <cell r="C278" t="str">
            <v>H</v>
          </cell>
          <cell r="D278">
            <v>-1</v>
          </cell>
          <cell r="E278" t="str">
            <v>Konzernrücklagen andere (Erstkonsolidierung)</v>
          </cell>
          <cell r="F278" t="str">
            <v>Group reserves other-first consolidation</v>
          </cell>
          <cell r="H278">
            <v>-4</v>
          </cell>
          <cell r="I278">
            <v>0</v>
          </cell>
          <cell r="J278">
            <v>0</v>
          </cell>
          <cell r="K278">
            <v>-171</v>
          </cell>
          <cell r="L278">
            <v>0</v>
          </cell>
          <cell r="M278">
            <v>-12</v>
          </cell>
          <cell r="N278">
            <v>0</v>
          </cell>
          <cell r="O278">
            <v>-187</v>
          </cell>
          <cell r="P278">
            <v>0.40118633000000159</v>
          </cell>
        </row>
        <row r="279">
          <cell r="A279">
            <v>2110425000</v>
          </cell>
          <cell r="B279" t="str">
            <v>New Position</v>
          </cell>
          <cell r="C279" t="str">
            <v>H</v>
          </cell>
          <cell r="D279">
            <v>-1</v>
          </cell>
          <cell r="E279" t="str">
            <v>Konzernrücklagen Goodwill in HW</v>
          </cell>
          <cell r="F279" t="str">
            <v>Group reserves  Goodwill in LC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2110430000</v>
          </cell>
          <cell r="C280" t="str">
            <v>H</v>
          </cell>
          <cell r="D280">
            <v>-1</v>
          </cell>
          <cell r="E280" t="str">
            <v>Netto Remeasurement Pensionen</v>
          </cell>
          <cell r="H280">
            <v>-2556</v>
          </cell>
          <cell r="I280">
            <v>-142</v>
          </cell>
          <cell r="J280">
            <v>-314</v>
          </cell>
          <cell r="K280">
            <v>-181</v>
          </cell>
          <cell r="L280">
            <v>-45</v>
          </cell>
          <cell r="M280">
            <v>-10</v>
          </cell>
          <cell r="N280">
            <v>0</v>
          </cell>
          <cell r="O280">
            <v>-3247</v>
          </cell>
          <cell r="P280">
            <v>0.10420449999992343</v>
          </cell>
        </row>
        <row r="281">
          <cell r="A281">
            <v>2110431000</v>
          </cell>
          <cell r="C281" t="str">
            <v>H</v>
          </cell>
          <cell r="D281">
            <v>-1</v>
          </cell>
          <cell r="E281" t="str">
            <v>Remeasurement Pensionen</v>
          </cell>
          <cell r="H281">
            <v>-3207</v>
          </cell>
          <cell r="I281">
            <v>-180</v>
          </cell>
          <cell r="J281">
            <v>-393</v>
          </cell>
          <cell r="K281">
            <v>-211</v>
          </cell>
          <cell r="L281">
            <v>-60</v>
          </cell>
          <cell r="M281">
            <v>-13</v>
          </cell>
          <cell r="N281">
            <v>0</v>
          </cell>
          <cell r="O281">
            <v>-4064</v>
          </cell>
          <cell r="P281">
            <v>3.4316289999878791E-2</v>
          </cell>
        </row>
        <row r="282">
          <cell r="A282">
            <v>2110432000</v>
          </cell>
          <cell r="C282" t="str">
            <v>H</v>
          </cell>
          <cell r="D282">
            <v>-1</v>
          </cell>
          <cell r="E282" t="str">
            <v>Latente Steuern auf Remeasurement Pensionen</v>
          </cell>
          <cell r="G282" t="str">
            <v>x</v>
          </cell>
          <cell r="H282">
            <v>651</v>
          </cell>
          <cell r="I282">
            <v>38</v>
          </cell>
          <cell r="J282">
            <v>79</v>
          </cell>
          <cell r="K282">
            <v>30</v>
          </cell>
          <cell r="L282">
            <v>15</v>
          </cell>
          <cell r="M282">
            <v>3</v>
          </cell>
          <cell r="N282">
            <v>0</v>
          </cell>
          <cell r="O282">
            <v>817</v>
          </cell>
          <cell r="P282">
            <v>6.9888210000044637E-2</v>
          </cell>
        </row>
        <row r="283">
          <cell r="A283">
            <v>2110440000</v>
          </cell>
          <cell r="C283" t="str">
            <v>H</v>
          </cell>
          <cell r="D283">
            <v>-1</v>
          </cell>
          <cell r="E283" t="str">
            <v>Sonstige Rücklagen – nicht recyclefähig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2110441000</v>
          </cell>
          <cell r="C284" t="str">
            <v>H</v>
          </cell>
          <cell r="D284">
            <v>-1</v>
          </cell>
          <cell r="E284" t="str">
            <v>Sonstige Rücklagen – nicht recyclefähig (Brutto)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A285">
            <v>2110442000</v>
          </cell>
          <cell r="C285" t="str">
            <v>H</v>
          </cell>
          <cell r="D285">
            <v>-1</v>
          </cell>
          <cell r="E285" t="str">
            <v>Sonstige Rücklagen – nicht recyclefähig (Lat. Steuern)</v>
          </cell>
          <cell r="G285" t="str">
            <v>x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2110450000</v>
          </cell>
          <cell r="B286">
            <v>20170000</v>
          </cell>
          <cell r="C286" t="str">
            <v>H</v>
          </cell>
          <cell r="D286">
            <v>-1</v>
          </cell>
          <cell r="E286" t="str">
            <v>Währungsumrechnungs-Differenzen</v>
          </cell>
          <cell r="F286" t="str">
            <v>Currency translation differences</v>
          </cell>
          <cell r="G286" t="str">
            <v>x</v>
          </cell>
          <cell r="H286">
            <v>439</v>
          </cell>
          <cell r="I286">
            <v>3</v>
          </cell>
          <cell r="J286">
            <v>-11</v>
          </cell>
          <cell r="K286">
            <v>-201</v>
          </cell>
          <cell r="L286">
            <v>0</v>
          </cell>
          <cell r="M286">
            <v>4</v>
          </cell>
          <cell r="N286">
            <v>0</v>
          </cell>
          <cell r="O286">
            <v>233</v>
          </cell>
          <cell r="P286">
            <v>0.30488356000000749</v>
          </cell>
        </row>
        <row r="287">
          <cell r="A287">
            <v>2110452000</v>
          </cell>
          <cell r="B287">
            <v>20170200</v>
          </cell>
          <cell r="C287" t="str">
            <v>H</v>
          </cell>
          <cell r="D287">
            <v>-1</v>
          </cell>
          <cell r="E287" t="str">
            <v>Währungsumr.-Diff. Beteiligungen</v>
          </cell>
          <cell r="F287" t="str">
            <v>Currency transl.diff. - investments</v>
          </cell>
          <cell r="H287">
            <v>106</v>
          </cell>
          <cell r="I287">
            <v>3</v>
          </cell>
          <cell r="J287">
            <v>75</v>
          </cell>
          <cell r="K287">
            <v>6</v>
          </cell>
          <cell r="L287">
            <v>0</v>
          </cell>
          <cell r="M287">
            <v>0</v>
          </cell>
          <cell r="N287">
            <v>0</v>
          </cell>
          <cell r="O287">
            <v>191</v>
          </cell>
          <cell r="P287">
            <v>3.0559550000020863E-2</v>
          </cell>
        </row>
        <row r="288">
          <cell r="A288">
            <v>2110453000</v>
          </cell>
          <cell r="B288">
            <v>20170300</v>
          </cell>
          <cell r="C288" t="str">
            <v>H</v>
          </cell>
          <cell r="D288">
            <v>-1</v>
          </cell>
          <cell r="E288" t="str">
            <v>Währungsumr.-Diff. Kapital</v>
          </cell>
          <cell r="F288" t="str">
            <v>Currency transl.diff. - equity</v>
          </cell>
          <cell r="G288" t="str">
            <v>x</v>
          </cell>
          <cell r="H288">
            <v>212</v>
          </cell>
          <cell r="I288">
            <v>0</v>
          </cell>
          <cell r="J288">
            <v>-87</v>
          </cell>
          <cell r="K288">
            <v>109</v>
          </cell>
          <cell r="L288">
            <v>0</v>
          </cell>
          <cell r="M288">
            <v>4</v>
          </cell>
          <cell r="N288">
            <v>0</v>
          </cell>
          <cell r="O288">
            <v>236</v>
          </cell>
          <cell r="P288">
            <v>0.19951996000000349</v>
          </cell>
        </row>
        <row r="289">
          <cell r="A289">
            <v>2110454000</v>
          </cell>
          <cell r="B289">
            <v>20170400</v>
          </cell>
          <cell r="C289" t="str">
            <v>H</v>
          </cell>
          <cell r="D289">
            <v>-1</v>
          </cell>
          <cell r="E289" t="str">
            <v>Währungsumr.-Diff. Sonstige</v>
          </cell>
          <cell r="F289" t="str">
            <v>Currency transl.diff. - other</v>
          </cell>
          <cell r="H289">
            <v>118</v>
          </cell>
          <cell r="I289">
            <v>0</v>
          </cell>
          <cell r="J289">
            <v>4</v>
          </cell>
          <cell r="K289">
            <v>-5</v>
          </cell>
          <cell r="L289">
            <v>0</v>
          </cell>
          <cell r="M289">
            <v>0</v>
          </cell>
          <cell r="N289">
            <v>0</v>
          </cell>
          <cell r="O289">
            <v>117</v>
          </cell>
          <cell r="P289">
            <v>0.28028701999998873</v>
          </cell>
        </row>
        <row r="290">
          <cell r="A290">
            <v>2110455000</v>
          </cell>
          <cell r="B290">
            <v>20170500</v>
          </cell>
          <cell r="C290" t="str">
            <v>H</v>
          </cell>
          <cell r="D290">
            <v>-1</v>
          </cell>
          <cell r="E290" t="str">
            <v>Währungsumr.-Diff. Rundung</v>
          </cell>
          <cell r="F290" t="str">
            <v>Currency transl.diff. - rounding up &amp; down</v>
          </cell>
          <cell r="H290">
            <v>0</v>
          </cell>
          <cell r="I290">
            <v>0</v>
          </cell>
          <cell r="J290">
            <v>0</v>
          </cell>
          <cell r="K290">
            <v>-297</v>
          </cell>
          <cell r="L290">
            <v>0</v>
          </cell>
          <cell r="M290">
            <v>0</v>
          </cell>
          <cell r="N290">
            <v>0</v>
          </cell>
          <cell r="O290">
            <v>-297</v>
          </cell>
          <cell r="P290">
            <v>2.2918740000022808E-2</v>
          </cell>
        </row>
        <row r="291">
          <cell r="A291">
            <v>2110456000</v>
          </cell>
          <cell r="B291">
            <v>20170600</v>
          </cell>
          <cell r="C291" t="str">
            <v>H</v>
          </cell>
          <cell r="D291">
            <v>-1</v>
          </cell>
          <cell r="E291" t="str">
            <v>Währungsumr.-Diff. Schuldenkonsolidierung</v>
          </cell>
          <cell r="F291" t="str">
            <v>Currency transl.diff. - elim. of IG AP/AR</v>
          </cell>
          <cell r="H291">
            <v>2</v>
          </cell>
          <cell r="I291">
            <v>0</v>
          </cell>
          <cell r="J291">
            <v>-4</v>
          </cell>
          <cell r="K291">
            <v>-5</v>
          </cell>
          <cell r="L291">
            <v>0</v>
          </cell>
          <cell r="M291">
            <v>0</v>
          </cell>
          <cell r="N291">
            <v>0</v>
          </cell>
          <cell r="O291">
            <v>-6</v>
          </cell>
          <cell r="P291">
            <v>0.38056507000000028</v>
          </cell>
        </row>
        <row r="292">
          <cell r="A292">
            <v>2110457000</v>
          </cell>
          <cell r="B292">
            <v>20170700</v>
          </cell>
          <cell r="C292" t="str">
            <v>H</v>
          </cell>
          <cell r="D292">
            <v>-1</v>
          </cell>
          <cell r="E292" t="str">
            <v>Währungsumr.-Diff. GuV mit Durchschnittskurs</v>
          </cell>
          <cell r="F292" t="str">
            <v>Currency transl.diff. - IC with average rate</v>
          </cell>
          <cell r="H292">
            <v>0</v>
          </cell>
          <cell r="I292">
            <v>0</v>
          </cell>
          <cell r="J292">
            <v>1</v>
          </cell>
          <cell r="K292">
            <v>-4</v>
          </cell>
          <cell r="L292">
            <v>0</v>
          </cell>
          <cell r="M292">
            <v>0</v>
          </cell>
          <cell r="N292">
            <v>0</v>
          </cell>
          <cell r="O292">
            <v>-3</v>
          </cell>
          <cell r="P292">
            <v>0.38537041000000016</v>
          </cell>
        </row>
        <row r="293">
          <cell r="A293">
            <v>2110458000</v>
          </cell>
          <cell r="B293" t="str">
            <v>New Position</v>
          </cell>
          <cell r="C293" t="str">
            <v>H</v>
          </cell>
          <cell r="D293">
            <v>-1</v>
          </cell>
          <cell r="E293" t="str">
            <v>Währungsumr.-Diff. Firmenwert (Konsolidierung)</v>
          </cell>
          <cell r="F293" t="str">
            <v>Currency transl.diff. - Goodwill</v>
          </cell>
          <cell r="H293">
            <v>1</v>
          </cell>
          <cell r="I293">
            <v>0</v>
          </cell>
          <cell r="J293">
            <v>0</v>
          </cell>
          <cell r="K293">
            <v>-5</v>
          </cell>
          <cell r="L293">
            <v>0</v>
          </cell>
          <cell r="M293">
            <v>0</v>
          </cell>
          <cell r="N293">
            <v>0</v>
          </cell>
          <cell r="O293">
            <v>-5</v>
          </cell>
          <cell r="P293">
            <v>0.21167034999999945</v>
          </cell>
        </row>
        <row r="294">
          <cell r="A294">
            <v>2110459000</v>
          </cell>
          <cell r="C294" t="str">
            <v>H</v>
          </cell>
          <cell r="D294">
            <v>-1</v>
          </cell>
          <cell r="E294" t="str">
            <v>Währungsumr.-Diff. at equity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A295">
            <v>2110500000</v>
          </cell>
          <cell r="B295" t="str">
            <v>New Position</v>
          </cell>
          <cell r="C295" t="str">
            <v>H</v>
          </cell>
          <cell r="D295">
            <v>-1</v>
          </cell>
          <cell r="E295" t="str">
            <v>Eigenkapital i.V.m. VG z.Verkauf</v>
          </cell>
          <cell r="F295" t="str">
            <v>Shareholders' equity asso.w.non-curr. assets held f.sale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2110501000</v>
          </cell>
          <cell r="B296" t="str">
            <v>New Position</v>
          </cell>
          <cell r="C296" t="str">
            <v>H</v>
          </cell>
          <cell r="D296">
            <v>-1</v>
          </cell>
          <cell r="E296" t="str">
            <v>Marktwerte Hedge i.V.m. VG z.Verkauf</v>
          </cell>
          <cell r="F296" t="str">
            <v>Market val. hedges asso. w.non-curr. assets held f.sale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7">
          <cell r="A297">
            <v>2110502000</v>
          </cell>
          <cell r="B297">
            <v>21100100</v>
          </cell>
          <cell r="C297" t="str">
            <v>H</v>
          </cell>
          <cell r="D297">
            <v>-1</v>
          </cell>
          <cell r="E297" t="str">
            <v>Marktwerte übr. Fin.Pos. i.V.m. VG z.Verkauf</v>
          </cell>
          <cell r="F297" t="str">
            <v>Fair value reserves asso.w.non-curr.assets held f. sale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A298">
            <v>2110503000</v>
          </cell>
          <cell r="B298">
            <v>21109000</v>
          </cell>
          <cell r="C298" t="str">
            <v>H</v>
          </cell>
          <cell r="D298">
            <v>-1</v>
          </cell>
          <cell r="E298" t="str">
            <v>Übriges EK i.V.m. VG z.Verkauf</v>
          </cell>
          <cell r="F298" t="str">
            <v>Other equity asso.w.non-curr.assets held for sale</v>
          </cell>
          <cell r="G298" t="str">
            <v>x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A299">
            <v>2120000000</v>
          </cell>
          <cell r="B299">
            <v>20160000</v>
          </cell>
          <cell r="C299" t="str">
            <v>H</v>
          </cell>
          <cell r="D299">
            <v>-1</v>
          </cell>
          <cell r="E299" t="str">
            <v>Minderheitenanteile am Kapital</v>
          </cell>
          <cell r="F299" t="str">
            <v>Minority ownership - capital</v>
          </cell>
          <cell r="G299" t="str">
            <v>x</v>
          </cell>
          <cell r="H299">
            <v>2</v>
          </cell>
          <cell r="I299">
            <v>0</v>
          </cell>
          <cell r="J299">
            <v>7</v>
          </cell>
          <cell r="K299">
            <v>40</v>
          </cell>
          <cell r="L299">
            <v>0</v>
          </cell>
          <cell r="M299">
            <v>12</v>
          </cell>
          <cell r="N299">
            <v>0</v>
          </cell>
          <cell r="O299">
            <v>62</v>
          </cell>
          <cell r="P299">
            <v>8.676746999999807E-2</v>
          </cell>
        </row>
        <row r="300">
          <cell r="A300">
            <v>2120100000</v>
          </cell>
          <cell r="B300">
            <v>20160100</v>
          </cell>
          <cell r="C300" t="str">
            <v>H</v>
          </cell>
          <cell r="D300">
            <v>-1</v>
          </cell>
          <cell r="E300" t="str">
            <v>Minderheitenanteile am gezeichneten Kapital</v>
          </cell>
          <cell r="F300" t="str">
            <v>Minority ownership - capital stock</v>
          </cell>
          <cell r="H300">
            <v>1</v>
          </cell>
          <cell r="I300">
            <v>0</v>
          </cell>
          <cell r="J300">
            <v>22</v>
          </cell>
          <cell r="K300">
            <v>10</v>
          </cell>
          <cell r="L300">
            <v>0</v>
          </cell>
          <cell r="M300">
            <v>0</v>
          </cell>
          <cell r="N300">
            <v>0</v>
          </cell>
          <cell r="O300">
            <v>33</v>
          </cell>
          <cell r="P300">
            <v>0.39778245000000112</v>
          </cell>
        </row>
        <row r="301">
          <cell r="A301">
            <v>2120110000</v>
          </cell>
          <cell r="B301">
            <v>20160110</v>
          </cell>
          <cell r="C301" t="str">
            <v>H</v>
          </cell>
          <cell r="D301">
            <v>-1</v>
          </cell>
          <cell r="E301" t="str">
            <v>Minderheiten am gez. Kapital - stimmberecht.</v>
          </cell>
          <cell r="F301" t="str">
            <v>Minority ownership - cap.stock, voting</v>
          </cell>
          <cell r="G301" t="str">
            <v>x</v>
          </cell>
          <cell r="H301">
            <v>1</v>
          </cell>
          <cell r="I301">
            <v>0</v>
          </cell>
          <cell r="J301">
            <v>22</v>
          </cell>
          <cell r="K301">
            <v>10</v>
          </cell>
          <cell r="L301">
            <v>0</v>
          </cell>
          <cell r="M301">
            <v>0</v>
          </cell>
          <cell r="N301">
            <v>0</v>
          </cell>
          <cell r="O301">
            <v>33</v>
          </cell>
          <cell r="P301">
            <v>0.50273018000000036</v>
          </cell>
        </row>
        <row r="302">
          <cell r="A302">
            <v>2120120000</v>
          </cell>
          <cell r="B302">
            <v>20160120</v>
          </cell>
          <cell r="C302" t="str">
            <v>H</v>
          </cell>
          <cell r="D302">
            <v>-1</v>
          </cell>
          <cell r="E302" t="str">
            <v>Minderheiten am gez. Kapital - nicht stimmb.</v>
          </cell>
          <cell r="F302" t="str">
            <v>Minority ownership - cap.stock, non-voting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0.10494772999999999</v>
          </cell>
        </row>
        <row r="303">
          <cell r="A303">
            <v>2120210000</v>
          </cell>
          <cell r="B303">
            <v>20160200</v>
          </cell>
          <cell r="C303" t="str">
            <v>H</v>
          </cell>
          <cell r="D303">
            <v>-1</v>
          </cell>
          <cell r="E303" t="str">
            <v>Minderheiten an der Kapitalrücklage</v>
          </cell>
          <cell r="F303" t="str">
            <v>Minority ownership - reserves fr. share prem</v>
          </cell>
          <cell r="H303">
            <v>1</v>
          </cell>
          <cell r="I303">
            <v>0</v>
          </cell>
          <cell r="J303">
            <v>0</v>
          </cell>
          <cell r="K303">
            <v>11</v>
          </cell>
          <cell r="L303">
            <v>0</v>
          </cell>
          <cell r="M303">
            <v>8</v>
          </cell>
          <cell r="N303">
            <v>0</v>
          </cell>
          <cell r="O303">
            <v>20</v>
          </cell>
          <cell r="P303">
            <v>0.40104604000000066</v>
          </cell>
        </row>
        <row r="304">
          <cell r="A304">
            <v>2120300000</v>
          </cell>
          <cell r="B304" t="str">
            <v>New Position</v>
          </cell>
          <cell r="C304" t="str">
            <v>H</v>
          </cell>
          <cell r="D304">
            <v>-1</v>
          </cell>
          <cell r="E304" t="str">
            <v>Minderheiten Marktbewertungsrücklagen</v>
          </cell>
          <cell r="F304" t="str">
            <v>Minority ownership - Reserves for fair values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1E-8</v>
          </cell>
        </row>
        <row r="305">
          <cell r="A305">
            <v>2120311000</v>
          </cell>
          <cell r="B305">
            <v>20162100</v>
          </cell>
          <cell r="C305" t="str">
            <v>H</v>
          </cell>
          <cell r="D305">
            <v>-1</v>
          </cell>
          <cell r="E305" t="str">
            <v>Minderheiten an Marktbew.RL Sicherungsgeschäfte</v>
          </cell>
          <cell r="F305" t="str">
            <v>Minority ownership - Reserves for fair values hedges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1E-8</v>
          </cell>
        </row>
        <row r="306">
          <cell r="A306">
            <v>2120321000</v>
          </cell>
          <cell r="B306">
            <v>20162500</v>
          </cell>
          <cell r="C306" t="str">
            <v>H</v>
          </cell>
          <cell r="D306">
            <v>-1</v>
          </cell>
          <cell r="E306" t="str">
            <v>Minderheiten an Marktbew.RL übrige Finanzvermögenswerte</v>
          </cell>
          <cell r="F306" t="str">
            <v>Minority ownership - Reserves for fair values other financial intruments</v>
          </cell>
          <cell r="G306" t="str">
            <v>x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</row>
        <row r="307">
          <cell r="A307">
            <v>2120400000</v>
          </cell>
          <cell r="B307">
            <v>20160300</v>
          </cell>
          <cell r="C307" t="str">
            <v>H</v>
          </cell>
          <cell r="D307">
            <v>-1</v>
          </cell>
          <cell r="E307" t="str">
            <v>Minderheiten an Gewinnrücklagen, Konzernrücklagen, WuD</v>
          </cell>
          <cell r="F307" t="str">
            <v>Minority ownership - revenue reserves</v>
          </cell>
          <cell r="G307" t="str">
            <v>x</v>
          </cell>
          <cell r="H307">
            <v>0</v>
          </cell>
          <cell r="I307">
            <v>0</v>
          </cell>
          <cell r="J307">
            <v>-15</v>
          </cell>
          <cell r="K307">
            <v>19</v>
          </cell>
          <cell r="L307">
            <v>0</v>
          </cell>
          <cell r="M307">
            <v>4</v>
          </cell>
          <cell r="N307">
            <v>0</v>
          </cell>
          <cell r="O307">
            <v>9</v>
          </cell>
          <cell r="P307">
            <v>8.3503890000001135E-2</v>
          </cell>
        </row>
        <row r="308">
          <cell r="A308">
            <v>2120410000</v>
          </cell>
          <cell r="B308">
            <v>20160300</v>
          </cell>
          <cell r="C308" t="str">
            <v>H</v>
          </cell>
          <cell r="D308">
            <v>-1</v>
          </cell>
          <cell r="E308" t="str">
            <v>Minderheitenanteile an den Gewinnrücklagen</v>
          </cell>
          <cell r="F308" t="str">
            <v>Minority ownership - Other revenue reserves</v>
          </cell>
          <cell r="G308" t="str">
            <v>x</v>
          </cell>
          <cell r="H308">
            <v>0</v>
          </cell>
          <cell r="I308">
            <v>0</v>
          </cell>
          <cell r="J308">
            <v>-6</v>
          </cell>
          <cell r="K308">
            <v>25</v>
          </cell>
          <cell r="L308">
            <v>0</v>
          </cell>
          <cell r="M308">
            <v>4</v>
          </cell>
          <cell r="N308">
            <v>0</v>
          </cell>
          <cell r="O308">
            <v>24</v>
          </cell>
          <cell r="P308">
            <v>0.32867302000000009</v>
          </cell>
        </row>
        <row r="309">
          <cell r="A309">
            <v>2120411000</v>
          </cell>
          <cell r="B309">
            <v>20160310</v>
          </cell>
          <cell r="C309" t="str">
            <v>H</v>
          </cell>
          <cell r="D309">
            <v>-1</v>
          </cell>
          <cell r="E309" t="str">
            <v>Minderheiten an Gesetzliche Rücklage</v>
          </cell>
          <cell r="F309" t="str">
            <v>Minority ownership - Legal reserves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0.46651995000000002</v>
          </cell>
        </row>
        <row r="310">
          <cell r="A310">
            <v>2120412000</v>
          </cell>
          <cell r="B310">
            <v>20160320</v>
          </cell>
          <cell r="C310" t="str">
            <v>H</v>
          </cell>
          <cell r="D310">
            <v>-1</v>
          </cell>
          <cell r="E310" t="str">
            <v>Minderheiten an Rücklage für eigene Anteile</v>
          </cell>
          <cell r="F310" t="str">
            <v>Minority ownership - Reserves for treasury stock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A311">
            <v>2120413000</v>
          </cell>
          <cell r="B311">
            <v>20160330</v>
          </cell>
          <cell r="C311" t="str">
            <v>H</v>
          </cell>
          <cell r="D311">
            <v>-1</v>
          </cell>
          <cell r="E311" t="str">
            <v>Minderheiten an Satzungsmäßige Rücklagen</v>
          </cell>
          <cell r="F311" t="str">
            <v>Minority ownership - Statutory reserves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2120414000</v>
          </cell>
          <cell r="B312">
            <v>20160340</v>
          </cell>
          <cell r="C312" t="str">
            <v>H</v>
          </cell>
          <cell r="D312">
            <v>-1</v>
          </cell>
          <cell r="E312" t="str">
            <v xml:space="preserve">Minderheiten andere Gewinnrücklagen </v>
          </cell>
          <cell r="F312" t="str">
            <v>Minority ownership - Other revenue reserves</v>
          </cell>
          <cell r="G312" t="str">
            <v>x</v>
          </cell>
          <cell r="H312">
            <v>0</v>
          </cell>
          <cell r="I312">
            <v>0</v>
          </cell>
          <cell r="J312">
            <v>-6</v>
          </cell>
          <cell r="K312">
            <v>34</v>
          </cell>
          <cell r="L312">
            <v>0</v>
          </cell>
          <cell r="M312">
            <v>4</v>
          </cell>
          <cell r="N312">
            <v>0</v>
          </cell>
          <cell r="O312">
            <v>33</v>
          </cell>
          <cell r="P312">
            <v>3.4834170000003439E-2</v>
          </cell>
        </row>
        <row r="313">
          <cell r="A313">
            <v>2120414110</v>
          </cell>
          <cell r="B313" t="str">
            <v>New Position</v>
          </cell>
          <cell r="C313" t="str">
            <v>H</v>
          </cell>
          <cell r="D313">
            <v>-1</v>
          </cell>
          <cell r="E313" t="str">
            <v>Minderheiten Gewinn-/Verlust-Vortrag / thesaurierte Gewinne</v>
          </cell>
          <cell r="F313" t="str">
            <v>Minority ownership - Retained Earnings/Loss carried forward</v>
          </cell>
          <cell r="H313">
            <v>0</v>
          </cell>
          <cell r="I313">
            <v>0</v>
          </cell>
          <cell r="J313">
            <v>-6</v>
          </cell>
          <cell r="K313">
            <v>34</v>
          </cell>
          <cell r="L313">
            <v>0</v>
          </cell>
          <cell r="M313">
            <v>4</v>
          </cell>
          <cell r="N313">
            <v>0</v>
          </cell>
          <cell r="O313">
            <v>32</v>
          </cell>
          <cell r="P313">
            <v>0.24457324999999841</v>
          </cell>
        </row>
        <row r="314">
          <cell r="A314">
            <v>2120414150</v>
          </cell>
          <cell r="B314" t="str">
            <v>New Position</v>
          </cell>
          <cell r="C314" t="str">
            <v>H</v>
          </cell>
          <cell r="D314">
            <v>-1</v>
          </cell>
          <cell r="E314" t="str">
            <v>Minderheiten Jahresüberschuss/-fehlbetrag</v>
          </cell>
          <cell r="F314" t="str">
            <v>Minority ownership - Retained Earnings/Loss</v>
          </cell>
          <cell r="H314">
            <v>0</v>
          </cell>
          <cell r="I314">
            <v>0</v>
          </cell>
          <cell r="J314">
            <v>1</v>
          </cell>
          <cell r="K314">
            <v>4</v>
          </cell>
          <cell r="L314">
            <v>0</v>
          </cell>
          <cell r="M314">
            <v>0</v>
          </cell>
          <cell r="N314">
            <v>0</v>
          </cell>
          <cell r="O314">
            <v>5</v>
          </cell>
          <cell r="P314">
            <v>6.1646030000000351E-2</v>
          </cell>
        </row>
        <row r="315">
          <cell r="A315">
            <v>2120414180</v>
          </cell>
          <cell r="B315" t="str">
            <v>New Position</v>
          </cell>
          <cell r="C315" t="str">
            <v>H</v>
          </cell>
          <cell r="D315">
            <v>-1</v>
          </cell>
          <cell r="E315" t="str">
            <v>Minderheiten Einstellungen in/Entnahmen aus Gewinnrücklagen</v>
          </cell>
          <cell r="F315" t="str">
            <v>Minority ownership - Retained Earnings/Loss</v>
          </cell>
          <cell r="G315" t="str">
            <v>x</v>
          </cell>
          <cell r="H315">
            <v>0</v>
          </cell>
          <cell r="I315">
            <v>0</v>
          </cell>
          <cell r="J315">
            <v>-1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-1</v>
          </cell>
          <cell r="P315">
            <v>1</v>
          </cell>
        </row>
        <row r="316">
          <cell r="A316">
            <v>2120414185</v>
          </cell>
          <cell r="B316" t="str">
            <v>New Position</v>
          </cell>
          <cell r="C316" t="str">
            <v>H</v>
          </cell>
          <cell r="D316">
            <v>-1</v>
          </cell>
          <cell r="E316" t="str">
            <v>Minderheiten Kapitalkonto des Gesellschafters (Personengesellschaft)</v>
          </cell>
          <cell r="F316" t="str">
            <v>Minority ownership - Capital account partner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A317">
            <v>2120414190</v>
          </cell>
          <cell r="B317" t="str">
            <v>New Position</v>
          </cell>
          <cell r="C317" t="str">
            <v>H</v>
          </cell>
          <cell r="D317">
            <v>-1</v>
          </cell>
          <cell r="E317" t="str">
            <v>Minderheiten Dividendenausschüttung</v>
          </cell>
          <cell r="F317" t="str">
            <v>Minority ownership - Ret. Earnings/Loss carried forward</v>
          </cell>
          <cell r="H317">
            <v>-266</v>
          </cell>
          <cell r="I317">
            <v>0</v>
          </cell>
          <cell r="J317">
            <v>0</v>
          </cell>
          <cell r="K317">
            <v>-4</v>
          </cell>
          <cell r="L317">
            <v>0</v>
          </cell>
          <cell r="M317">
            <v>0</v>
          </cell>
          <cell r="N317">
            <v>0</v>
          </cell>
          <cell r="O317">
            <v>-269</v>
          </cell>
          <cell r="P317">
            <v>0.37157337999997253</v>
          </cell>
        </row>
        <row r="318">
          <cell r="A318">
            <v>2120414410</v>
          </cell>
          <cell r="B318" t="str">
            <v>New Position</v>
          </cell>
          <cell r="C318" t="str">
            <v>H</v>
          </cell>
          <cell r="D318">
            <v>-1</v>
          </cell>
          <cell r="E318" t="str">
            <v>Minderheiten Verrechnung Kapitalkonsolidierung</v>
          </cell>
          <cell r="F318" t="str">
            <v>Minority ownership - Transf. to/Ded. from rev. reserves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8.9648000000000006E-4</v>
          </cell>
        </row>
        <row r="319">
          <cell r="A319">
            <v>2120414450</v>
          </cell>
          <cell r="B319" t="str">
            <v>New Position</v>
          </cell>
          <cell r="C319" t="str">
            <v>H</v>
          </cell>
          <cell r="D319">
            <v>-1</v>
          </cell>
          <cell r="E319" t="str">
            <v>Minderheiten Verrechnung Beteiligungsertragseliminierung</v>
          </cell>
          <cell r="F319" t="str">
            <v>Minority ownership - allocation capital consolidation</v>
          </cell>
          <cell r="H319">
            <v>266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266</v>
          </cell>
          <cell r="P319">
            <v>0.28647668999997222</v>
          </cell>
        </row>
        <row r="320">
          <cell r="A320">
            <v>2120414810</v>
          </cell>
          <cell r="B320" t="str">
            <v>New Position</v>
          </cell>
          <cell r="C320" t="str">
            <v>H</v>
          </cell>
          <cell r="D320">
            <v>-1</v>
          </cell>
          <cell r="E320" t="str">
            <v>Minderheiten Jahresüberschuss vor Erstkonsolidierung</v>
          </cell>
          <cell r="F320" t="str">
            <v>Minority ownership - allocation of invest. income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</row>
        <row r="321">
          <cell r="A321">
            <v>2120414820</v>
          </cell>
          <cell r="B321" t="str">
            <v>New Position</v>
          </cell>
          <cell r="C321" t="str">
            <v>H</v>
          </cell>
          <cell r="D321">
            <v>-1</v>
          </cell>
          <cell r="E321" t="str">
            <v>Minderheiten Jahresüberschuss vor Organisationsänderung</v>
          </cell>
          <cell r="F321" t="str">
            <v>Minority ownership - Ret. Earn./Loss before cap.cons.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A322">
            <v>2120414830</v>
          </cell>
          <cell r="B322" t="str">
            <v>New Position</v>
          </cell>
          <cell r="C322" t="str">
            <v>H</v>
          </cell>
          <cell r="D322">
            <v>-1</v>
          </cell>
          <cell r="E322" t="str">
            <v>Minderheiten Jahresüberschuss vor Methodenänderung</v>
          </cell>
          <cell r="F322" t="str">
            <v>Minority ownership - Ret. Earn./lLoss before reorganization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A323">
            <v>2120419000</v>
          </cell>
          <cell r="B323" t="str">
            <v>New Position</v>
          </cell>
          <cell r="C323" t="str">
            <v>H</v>
          </cell>
          <cell r="D323">
            <v>-1</v>
          </cell>
          <cell r="E323" t="str">
            <v>Minderheiten an Gewinnrücklagen aus Neubewertungen</v>
          </cell>
          <cell r="F323" t="str">
            <v>Minority ownership - Revenue reserves from revaluation</v>
          </cell>
          <cell r="H323">
            <v>0</v>
          </cell>
          <cell r="I323">
            <v>0</v>
          </cell>
          <cell r="J323">
            <v>0</v>
          </cell>
          <cell r="K323">
            <v>-9</v>
          </cell>
          <cell r="L323">
            <v>0</v>
          </cell>
          <cell r="M323">
            <v>0</v>
          </cell>
          <cell r="N323">
            <v>0</v>
          </cell>
          <cell r="O323">
            <v>-9</v>
          </cell>
          <cell r="P323">
            <v>0.17268110000000014</v>
          </cell>
        </row>
        <row r="324">
          <cell r="A324">
            <v>2120419010</v>
          </cell>
          <cell r="B324" t="str">
            <v>New Position</v>
          </cell>
          <cell r="C324" t="str">
            <v>H</v>
          </cell>
          <cell r="D324">
            <v>-1</v>
          </cell>
          <cell r="E324" t="str">
            <v>Minderheiten Neubewertungsrücklage aus dem Erwerbsprozess (PPA)</v>
          </cell>
          <cell r="F324" t="str">
            <v>Minority ownership - Revenue reserves from revaluation (purchase price allocation)</v>
          </cell>
          <cell r="G324" t="str">
            <v>x</v>
          </cell>
          <cell r="H324">
            <v>0</v>
          </cell>
          <cell r="I324">
            <v>0</v>
          </cell>
          <cell r="J324">
            <v>0</v>
          </cell>
          <cell r="K324">
            <v>-9</v>
          </cell>
          <cell r="L324">
            <v>0</v>
          </cell>
          <cell r="M324">
            <v>0</v>
          </cell>
          <cell r="N324">
            <v>0</v>
          </cell>
          <cell r="O324">
            <v>-9</v>
          </cell>
          <cell r="P324">
            <v>0.17268110000000014</v>
          </cell>
        </row>
        <row r="325">
          <cell r="A325">
            <v>2120419090</v>
          </cell>
          <cell r="B325" t="str">
            <v>New Position</v>
          </cell>
          <cell r="C325" t="str">
            <v>H</v>
          </cell>
          <cell r="D325">
            <v>-1</v>
          </cell>
          <cell r="E325" t="str">
            <v>Minderheiten Neubewertungsrücklage nach IFRS (übrige)</v>
          </cell>
          <cell r="F325" t="str">
            <v>Minority ownership - Revenue reserves from other revaluation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2120421000</v>
          </cell>
          <cell r="B326" t="str">
            <v>New Position</v>
          </cell>
          <cell r="C326" t="str">
            <v>H</v>
          </cell>
          <cell r="D326">
            <v>-1</v>
          </cell>
          <cell r="E326" t="str">
            <v>Minderheiten Konzernrücklage</v>
          </cell>
          <cell r="F326" t="str">
            <v>Minority ownership - Group reserves other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1.2831799999999999E-2</v>
          </cell>
        </row>
        <row r="327">
          <cell r="A327">
            <v>2120431000</v>
          </cell>
          <cell r="C327" t="str">
            <v>H</v>
          </cell>
          <cell r="D327">
            <v>-1</v>
          </cell>
          <cell r="E327" t="str">
            <v>Minderheiten Remeasurement Pensionen</v>
          </cell>
          <cell r="H327">
            <v>0</v>
          </cell>
          <cell r="I327">
            <v>0</v>
          </cell>
          <cell r="J327">
            <v>-2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-2</v>
          </cell>
          <cell r="P327">
            <v>0.27751985000000001</v>
          </cell>
        </row>
        <row r="328">
          <cell r="A328">
            <v>2120432000</v>
          </cell>
          <cell r="C328" t="str">
            <v>H</v>
          </cell>
          <cell r="D328">
            <v>-1</v>
          </cell>
          <cell r="E328" t="str">
            <v>Minderheiten Latente Steuern auf Remeasurement Pensionen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8.972564999999999E-2</v>
          </cell>
        </row>
        <row r="329">
          <cell r="A329">
            <v>2120451000</v>
          </cell>
          <cell r="B329">
            <v>20160700</v>
          </cell>
          <cell r="C329" t="str">
            <v>H</v>
          </cell>
          <cell r="D329">
            <v>-1</v>
          </cell>
          <cell r="E329" t="str">
            <v>Minderheiten an Währungsdifferenzen</v>
          </cell>
          <cell r="F329" t="str">
            <v>Minority ownership - currency transl.diff.</v>
          </cell>
          <cell r="H329">
            <v>0</v>
          </cell>
          <cell r="I329">
            <v>0</v>
          </cell>
          <cell r="J329">
            <v>-7</v>
          </cell>
          <cell r="K329">
            <v>-6</v>
          </cell>
          <cell r="L329">
            <v>0</v>
          </cell>
          <cell r="M329">
            <v>0</v>
          </cell>
          <cell r="N329">
            <v>0</v>
          </cell>
          <cell r="O329">
            <v>-13</v>
          </cell>
          <cell r="P329">
            <v>4.4543130000000986E-2</v>
          </cell>
        </row>
        <row r="330">
          <cell r="A330">
            <v>2120501000</v>
          </cell>
          <cell r="B330" t="str">
            <v>New Position</v>
          </cell>
          <cell r="C330" t="str">
            <v>H</v>
          </cell>
          <cell r="D330">
            <v>-1</v>
          </cell>
          <cell r="E330" t="str">
            <v>Minderheiten am EK i.V.m. VG z.Verkauf</v>
          </cell>
          <cell r="F330" t="str">
            <v>Minority ownership - capital a.w.non-curr.assets held f.sale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</row>
        <row r="331">
          <cell r="A331">
            <v>2120601000</v>
          </cell>
          <cell r="B331">
            <v>20160500</v>
          </cell>
          <cell r="C331" t="str">
            <v>H</v>
          </cell>
          <cell r="D331">
            <v>-1</v>
          </cell>
          <cell r="E331" t="str">
            <v>Minderheiten an Beteiligungen</v>
          </cell>
          <cell r="F331" t="str">
            <v>Minority ownership - other equity investments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A332">
            <v>2120602000</v>
          </cell>
          <cell r="B332">
            <v>20160600</v>
          </cell>
          <cell r="C332" t="str">
            <v>H</v>
          </cell>
          <cell r="D332">
            <v>-1</v>
          </cell>
          <cell r="E332" t="str">
            <v>Minderheiten an stillen Reserven</v>
          </cell>
          <cell r="F332" t="str">
            <v>Minority ownership - hidden reserves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A333">
            <v>2300000000</v>
          </cell>
          <cell r="B333" t="str">
            <v>New Position</v>
          </cell>
          <cell r="C333" t="str">
            <v>H</v>
          </cell>
          <cell r="D333">
            <v>-1</v>
          </cell>
          <cell r="E333" t="str">
            <v>langfristige Rückstellungen und Verbindlichkeiten</v>
          </cell>
          <cell r="F333" t="str">
            <v>Long-term liabilities</v>
          </cell>
          <cell r="H333">
            <v>10717</v>
          </cell>
          <cell r="I333">
            <v>679</v>
          </cell>
          <cell r="J333">
            <v>1649</v>
          </cell>
          <cell r="K333">
            <v>576</v>
          </cell>
          <cell r="L333">
            <v>180</v>
          </cell>
          <cell r="M333">
            <v>1047</v>
          </cell>
          <cell r="N333">
            <v>1</v>
          </cell>
          <cell r="O333">
            <v>14849</v>
          </cell>
          <cell r="P333">
            <v>0.16188839999995253</v>
          </cell>
        </row>
        <row r="334">
          <cell r="A334">
            <v>2310000000</v>
          </cell>
          <cell r="B334">
            <v>20310000</v>
          </cell>
          <cell r="C334" t="str">
            <v>H</v>
          </cell>
          <cell r="D334">
            <v>-1</v>
          </cell>
          <cell r="E334" t="str">
            <v>Rückst. für Pensionen und ähnl. Verpflicht.</v>
          </cell>
          <cell r="F334" t="str">
            <v>Provisions for pensions &amp; similar obligations</v>
          </cell>
          <cell r="H334">
            <v>4400</v>
          </cell>
          <cell r="I334">
            <v>149</v>
          </cell>
          <cell r="J334">
            <v>375</v>
          </cell>
          <cell r="K334">
            <v>232</v>
          </cell>
          <cell r="L334">
            <v>85</v>
          </cell>
          <cell r="M334">
            <v>59</v>
          </cell>
          <cell r="N334">
            <v>0</v>
          </cell>
          <cell r="O334">
            <v>5301</v>
          </cell>
          <cell r="P334">
            <v>9.7752249999757623E-2</v>
          </cell>
        </row>
        <row r="335">
          <cell r="A335">
            <v>2310111000</v>
          </cell>
          <cell r="B335">
            <v>20310020</v>
          </cell>
          <cell r="C335" t="str">
            <v>H</v>
          </cell>
          <cell r="D335">
            <v>-1</v>
          </cell>
          <cell r="E335" t="str">
            <v>Rückst. für Pensionen (RLZ &lt; 1)</v>
          </cell>
          <cell r="F335" t="str">
            <v>Prov. for pensions (&lt;1yr)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</row>
        <row r="336">
          <cell r="A336">
            <v>2310112000</v>
          </cell>
          <cell r="B336">
            <v>20310025</v>
          </cell>
          <cell r="C336" t="str">
            <v>H</v>
          </cell>
          <cell r="D336">
            <v>-1</v>
          </cell>
          <cell r="E336" t="str">
            <v>Rückst. für Pensionen (RLZ &gt; 1)</v>
          </cell>
          <cell r="F336" t="str">
            <v>Prov. for pensions (&gt;1yr)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A337">
            <v>2310113000</v>
          </cell>
          <cell r="B337" t="str">
            <v>New Position</v>
          </cell>
          <cell r="C337" t="str">
            <v>H</v>
          </cell>
          <cell r="D337">
            <v>-1</v>
          </cell>
          <cell r="E337" t="str">
            <v xml:space="preserve">Rückst. f. Pens. gem. IAS 19 - BodeHewitt - dt. Zusagen 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A338">
            <v>2310114000</v>
          </cell>
          <cell r="C338" t="str">
            <v>H</v>
          </cell>
          <cell r="D338">
            <v>-1</v>
          </cell>
          <cell r="E338" t="str">
            <v>Rückst. f. Pens. gem. IAS 19 - BodeHewitt - dt. Zusagen -AV</v>
          </cell>
          <cell r="G338" t="str">
            <v xml:space="preserve"> </v>
          </cell>
          <cell r="H338">
            <v>1385</v>
          </cell>
          <cell r="I338">
            <v>105</v>
          </cell>
          <cell r="J338">
            <v>318</v>
          </cell>
          <cell r="K338">
            <v>159</v>
          </cell>
          <cell r="L338">
            <v>83</v>
          </cell>
          <cell r="M338">
            <v>45</v>
          </cell>
          <cell r="N338">
            <v>0</v>
          </cell>
          <cell r="O338">
            <v>2094</v>
          </cell>
          <cell r="P338">
            <v>5.7378900000912836E-3</v>
          </cell>
        </row>
        <row r="339">
          <cell r="A339">
            <v>2310114100</v>
          </cell>
          <cell r="C339" t="str">
            <v>H</v>
          </cell>
          <cell r="D339">
            <v>-1</v>
          </cell>
          <cell r="E339" t="str">
            <v>Brutto-Rst. f. Pens. gem. IAS 19-BodeHewitt - dt. Zusagen-AV</v>
          </cell>
          <cell r="G339" t="str">
            <v xml:space="preserve"> </v>
          </cell>
          <cell r="H339">
            <v>6330</v>
          </cell>
          <cell r="I339">
            <v>528</v>
          </cell>
          <cell r="J339">
            <v>1407</v>
          </cell>
          <cell r="K339">
            <v>516</v>
          </cell>
          <cell r="L339">
            <v>285</v>
          </cell>
          <cell r="M339">
            <v>67</v>
          </cell>
          <cell r="N339">
            <v>0</v>
          </cell>
          <cell r="O339">
            <v>9133</v>
          </cell>
          <cell r="P339">
            <v>9.9287600000025122E-2</v>
          </cell>
        </row>
        <row r="340">
          <cell r="A340">
            <v>2310114200</v>
          </cell>
          <cell r="C340" t="str">
            <v>S</v>
          </cell>
          <cell r="D340">
            <v>1</v>
          </cell>
          <cell r="E340" t="str">
            <v>Planvermögen. f. Pens. gem. IAS 19 - Hewitt dt. Zusagen -AV</v>
          </cell>
          <cell r="G340" t="str">
            <v>x</v>
          </cell>
          <cell r="H340">
            <v>4945</v>
          </cell>
          <cell r="I340">
            <v>423</v>
          </cell>
          <cell r="J340">
            <v>1089</v>
          </cell>
          <cell r="K340">
            <v>357</v>
          </cell>
          <cell r="L340">
            <v>202</v>
          </cell>
          <cell r="M340">
            <v>22</v>
          </cell>
          <cell r="N340">
            <v>0</v>
          </cell>
          <cell r="O340">
            <v>7039</v>
          </cell>
          <cell r="P340">
            <v>9.3549709999933839E-2</v>
          </cell>
        </row>
        <row r="341">
          <cell r="A341">
            <v>2310116000</v>
          </cell>
          <cell r="C341" t="str">
            <v>H</v>
          </cell>
          <cell r="D341">
            <v>-1</v>
          </cell>
          <cell r="E341" t="str">
            <v>Rückst. f. Pens. gem. IAS 19 - BodeHewitt - dt. Zusagen - ÜV</v>
          </cell>
          <cell r="G341" t="str">
            <v xml:space="preserve"> </v>
          </cell>
          <cell r="H341">
            <v>2482</v>
          </cell>
          <cell r="I341">
            <v>36</v>
          </cell>
          <cell r="J341">
            <v>0</v>
          </cell>
          <cell r="K341">
            <v>0</v>
          </cell>
          <cell r="L341">
            <v>0</v>
          </cell>
          <cell r="M341">
            <v>4</v>
          </cell>
          <cell r="N341">
            <v>0</v>
          </cell>
          <cell r="O341">
            <v>2522</v>
          </cell>
          <cell r="P341">
            <v>9.1244900000219786E-2</v>
          </cell>
        </row>
        <row r="342">
          <cell r="A342">
            <v>2310116100</v>
          </cell>
          <cell r="C342" t="str">
            <v>H</v>
          </cell>
          <cell r="D342">
            <v>-1</v>
          </cell>
          <cell r="E342" t="str">
            <v>Brutto-Rst.f.Pens. gem. IAS 19 - BodeHewitt-dt.Zusagen -ÜV</v>
          </cell>
          <cell r="G342" t="str">
            <v xml:space="preserve"> </v>
          </cell>
          <cell r="H342">
            <v>2825</v>
          </cell>
          <cell r="I342">
            <v>46</v>
          </cell>
          <cell r="J342">
            <v>0</v>
          </cell>
          <cell r="K342">
            <v>0</v>
          </cell>
          <cell r="L342">
            <v>0</v>
          </cell>
          <cell r="M342">
            <v>4</v>
          </cell>
          <cell r="N342">
            <v>0</v>
          </cell>
          <cell r="O342">
            <v>2875</v>
          </cell>
          <cell r="P342">
            <v>0.4015688899999077</v>
          </cell>
        </row>
        <row r="343">
          <cell r="A343">
            <v>2310116200</v>
          </cell>
          <cell r="C343" t="str">
            <v>S</v>
          </cell>
          <cell r="D343">
            <v>1</v>
          </cell>
          <cell r="E343" t="str">
            <v>Planvermögen f. Pens. gem. IAS 19 - Hewitt - dt. Zusagen -ÜV</v>
          </cell>
          <cell r="G343" t="str">
            <v>x</v>
          </cell>
          <cell r="H343">
            <v>343</v>
          </cell>
          <cell r="I343">
            <v>10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353</v>
          </cell>
          <cell r="P343">
            <v>0.4928137900000138</v>
          </cell>
        </row>
        <row r="344">
          <cell r="A344">
            <v>2310120000</v>
          </cell>
          <cell r="C344" t="str">
            <v>H</v>
          </cell>
          <cell r="D344">
            <v>-1</v>
          </cell>
          <cell r="E344" t="str">
            <v>Rst f. Pens. gem. IAS 19 - and.Gutachter - nicht-dt. Zusagen</v>
          </cell>
          <cell r="G344" t="str">
            <v xml:space="preserve"> </v>
          </cell>
          <cell r="H344">
            <v>505</v>
          </cell>
          <cell r="I344">
            <v>1</v>
          </cell>
          <cell r="J344">
            <v>51</v>
          </cell>
          <cell r="K344">
            <v>64</v>
          </cell>
          <cell r="L344">
            <v>0</v>
          </cell>
          <cell r="M344">
            <v>0</v>
          </cell>
          <cell r="N344">
            <v>0</v>
          </cell>
          <cell r="O344">
            <v>621</v>
          </cell>
          <cell r="P344">
            <v>0.30831750000004376</v>
          </cell>
        </row>
        <row r="345">
          <cell r="A345">
            <v>2310121000</v>
          </cell>
          <cell r="B345" t="str">
            <v>New Position</v>
          </cell>
          <cell r="C345" t="str">
            <v>H</v>
          </cell>
          <cell r="D345">
            <v>-1</v>
          </cell>
          <cell r="E345" t="str">
            <v>Rst f. Pens. gem. IAS 19 - and.Gutachter - nicht-dt. Zusagen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2310121100</v>
          </cell>
          <cell r="C346" t="str">
            <v>H</v>
          </cell>
          <cell r="D346">
            <v>-1</v>
          </cell>
          <cell r="E346" t="str">
            <v>Brutto-Rst f.Pens.gem.IAS 19 -and.Gutachter-nicht-dt.Zusagen</v>
          </cell>
          <cell r="G346" t="str">
            <v xml:space="preserve"> </v>
          </cell>
          <cell r="H346">
            <v>3058</v>
          </cell>
          <cell r="I346">
            <v>59</v>
          </cell>
          <cell r="J346">
            <v>175</v>
          </cell>
          <cell r="K346">
            <v>246</v>
          </cell>
          <cell r="L346">
            <v>0</v>
          </cell>
          <cell r="M346">
            <v>0</v>
          </cell>
          <cell r="N346">
            <v>0</v>
          </cell>
          <cell r="O346">
            <v>3537</v>
          </cell>
          <cell r="P346">
            <v>0.19476848999966023</v>
          </cell>
        </row>
        <row r="347">
          <cell r="A347">
            <v>2310121200</v>
          </cell>
          <cell r="C347" t="str">
            <v>S</v>
          </cell>
          <cell r="D347">
            <v>1</v>
          </cell>
          <cell r="E347" t="str">
            <v>Planvermögen f.Pens.gem.IAS 19-and.Gutachter-nicht-dt.Zusag.</v>
          </cell>
          <cell r="G347" t="str">
            <v>x</v>
          </cell>
          <cell r="H347">
            <v>2553</v>
          </cell>
          <cell r="I347">
            <v>58</v>
          </cell>
          <cell r="J347">
            <v>124</v>
          </cell>
          <cell r="K347">
            <v>182</v>
          </cell>
          <cell r="L347">
            <v>0</v>
          </cell>
          <cell r="M347">
            <v>0</v>
          </cell>
          <cell r="N347">
            <v>0</v>
          </cell>
          <cell r="O347">
            <v>2916</v>
          </cell>
          <cell r="P347">
            <v>0.11354901000004247</v>
          </cell>
        </row>
        <row r="348">
          <cell r="A348">
            <v>2310160000</v>
          </cell>
          <cell r="C348" t="str">
            <v>H</v>
          </cell>
          <cell r="D348">
            <v>-1</v>
          </cell>
          <cell r="E348" t="str">
            <v>Übrige Pensionsrückst. für dt. Zusagen (ohne Deferred Comp.)</v>
          </cell>
          <cell r="G348" t="str">
            <v xml:space="preserve"> </v>
          </cell>
          <cell r="H348">
            <v>9</v>
          </cell>
          <cell r="I348">
            <v>3</v>
          </cell>
          <cell r="J348">
            <v>7</v>
          </cell>
          <cell r="K348">
            <v>0</v>
          </cell>
          <cell r="L348">
            <v>1</v>
          </cell>
          <cell r="M348">
            <v>8</v>
          </cell>
          <cell r="N348">
            <v>0</v>
          </cell>
          <cell r="O348">
            <v>28</v>
          </cell>
          <cell r="P348">
            <v>0.19724362000000184</v>
          </cell>
        </row>
        <row r="349">
          <cell r="A349">
            <v>2310161000</v>
          </cell>
          <cell r="B349" t="str">
            <v>New Position</v>
          </cell>
          <cell r="C349" t="str">
            <v>H</v>
          </cell>
          <cell r="D349">
            <v>-1</v>
          </cell>
          <cell r="E349" t="str">
            <v>Übrige Pensionsrückst. für dt. Zusagen (ohne Deferred Comp.)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A350">
            <v>2310161100</v>
          </cell>
          <cell r="C350" t="str">
            <v>H</v>
          </cell>
          <cell r="D350">
            <v>-1</v>
          </cell>
          <cell r="E350" t="str">
            <v>Brutto-Übrige Pens.Rst. für dt. Zusagen (ohne Def. Comp.)</v>
          </cell>
          <cell r="G350" t="str">
            <v xml:space="preserve"> </v>
          </cell>
          <cell r="H350">
            <v>9</v>
          </cell>
          <cell r="I350">
            <v>3</v>
          </cell>
          <cell r="J350">
            <v>7</v>
          </cell>
          <cell r="K350">
            <v>0</v>
          </cell>
          <cell r="L350">
            <v>1</v>
          </cell>
          <cell r="M350">
            <v>8</v>
          </cell>
          <cell r="N350">
            <v>0</v>
          </cell>
          <cell r="O350">
            <v>28</v>
          </cell>
          <cell r="P350">
            <v>0.41789448000000107</v>
          </cell>
        </row>
        <row r="351">
          <cell r="A351">
            <v>2310161200</v>
          </cell>
          <cell r="C351" t="str">
            <v>S</v>
          </cell>
          <cell r="D351">
            <v>1</v>
          </cell>
          <cell r="E351" t="str">
            <v>Planvermögen Übr. Pensions.Rst.f.dt.Zusagen (ohne Def.Comp.)</v>
          </cell>
          <cell r="G351" t="str">
            <v>x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0.22065085999999998</v>
          </cell>
        </row>
        <row r="352">
          <cell r="A352">
            <v>2310170000</v>
          </cell>
          <cell r="C352" t="str">
            <v>H</v>
          </cell>
          <cell r="D352">
            <v>-1</v>
          </cell>
          <cell r="E352" t="str">
            <v>Übr. Pens.-Rst. für nicht-dt. Zusagen (ohne Deferred Comp.)</v>
          </cell>
          <cell r="G352" t="str">
            <v xml:space="preserve"> </v>
          </cell>
          <cell r="H352">
            <v>12</v>
          </cell>
          <cell r="I352">
            <v>3</v>
          </cell>
          <cell r="J352">
            <v>-2</v>
          </cell>
          <cell r="K352">
            <v>7</v>
          </cell>
          <cell r="L352">
            <v>0</v>
          </cell>
          <cell r="M352">
            <v>0</v>
          </cell>
          <cell r="N352">
            <v>0</v>
          </cell>
          <cell r="O352">
            <v>20</v>
          </cell>
          <cell r="P352">
            <v>0.44781412999999759</v>
          </cell>
        </row>
        <row r="353">
          <cell r="A353">
            <v>2310171000</v>
          </cell>
          <cell r="B353" t="str">
            <v>New Position</v>
          </cell>
          <cell r="C353" t="str">
            <v>H</v>
          </cell>
          <cell r="D353">
            <v>-1</v>
          </cell>
          <cell r="E353" t="str">
            <v>Übr. Pens.-Rst. für nicht-dt. Zusagen (ohne Deferred Comp.)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2310171100</v>
          </cell>
          <cell r="C354" t="str">
            <v>H</v>
          </cell>
          <cell r="D354">
            <v>-1</v>
          </cell>
          <cell r="E354" t="str">
            <v>Übr. Brutto-Pens.Rst. f. nicht-dt. Zusagen (ohne Def. Comp.)</v>
          </cell>
          <cell r="H354">
            <v>12</v>
          </cell>
          <cell r="I354">
            <v>3</v>
          </cell>
          <cell r="J354">
            <v>-2</v>
          </cell>
          <cell r="K354">
            <v>18</v>
          </cell>
          <cell r="L354">
            <v>0</v>
          </cell>
          <cell r="M354">
            <v>0</v>
          </cell>
          <cell r="N354">
            <v>0</v>
          </cell>
          <cell r="O354">
            <v>31</v>
          </cell>
          <cell r="P354">
            <v>0.24726856999999924</v>
          </cell>
        </row>
        <row r="355">
          <cell r="A355">
            <v>2310171200</v>
          </cell>
          <cell r="C355" t="str">
            <v>S</v>
          </cell>
          <cell r="D355">
            <v>1</v>
          </cell>
          <cell r="E355" t="str">
            <v>Planverm. Übr.Pens.Rst.f.nicht-dt. Zusagen (ohne Def.Comp.)</v>
          </cell>
          <cell r="G355" t="str">
            <v>x</v>
          </cell>
          <cell r="H355">
            <v>0</v>
          </cell>
          <cell r="I355">
            <v>0</v>
          </cell>
          <cell r="J355">
            <v>0</v>
          </cell>
          <cell r="K355">
            <v>11</v>
          </cell>
          <cell r="L355">
            <v>0</v>
          </cell>
          <cell r="M355">
            <v>0</v>
          </cell>
          <cell r="N355">
            <v>0</v>
          </cell>
          <cell r="O355">
            <v>11</v>
          </cell>
          <cell r="P355">
            <v>0.20054556000000012</v>
          </cell>
        </row>
        <row r="356">
          <cell r="A356">
            <v>2310700000</v>
          </cell>
          <cell r="C356" t="str">
            <v>H</v>
          </cell>
          <cell r="D356">
            <v>-1</v>
          </cell>
          <cell r="E356" t="str">
            <v>Deferred Compensation</v>
          </cell>
          <cell r="H356">
            <v>7</v>
          </cell>
          <cell r="I356">
            <v>1</v>
          </cell>
          <cell r="J356">
            <v>2</v>
          </cell>
          <cell r="K356">
            <v>0</v>
          </cell>
          <cell r="L356">
            <v>1</v>
          </cell>
          <cell r="M356">
            <v>0</v>
          </cell>
          <cell r="N356">
            <v>0</v>
          </cell>
          <cell r="O356">
            <v>12</v>
          </cell>
          <cell r="P356">
            <v>0.15038459999999887</v>
          </cell>
        </row>
        <row r="357">
          <cell r="A357">
            <v>2310701000</v>
          </cell>
          <cell r="B357" t="str">
            <v>New Position</v>
          </cell>
          <cell r="C357" t="str">
            <v>H</v>
          </cell>
          <cell r="D357">
            <v>-1</v>
          </cell>
          <cell r="E357" t="str">
            <v>Deferred Compensation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A358">
            <v>2310701100</v>
          </cell>
          <cell r="C358" t="str">
            <v>H</v>
          </cell>
          <cell r="D358">
            <v>-1</v>
          </cell>
          <cell r="E358" t="str">
            <v>Brutto-Rückstellung für Deferred Compensation</v>
          </cell>
          <cell r="H358">
            <v>85</v>
          </cell>
          <cell r="I358">
            <v>10</v>
          </cell>
          <cell r="J358">
            <v>17</v>
          </cell>
          <cell r="K358">
            <v>4</v>
          </cell>
          <cell r="L358">
            <v>12</v>
          </cell>
          <cell r="M358">
            <v>4</v>
          </cell>
          <cell r="N358">
            <v>0</v>
          </cell>
          <cell r="O358">
            <v>131</v>
          </cell>
          <cell r="P358">
            <v>0.4873245699999984</v>
          </cell>
        </row>
        <row r="359">
          <cell r="A359">
            <v>2310701200</v>
          </cell>
          <cell r="C359" t="str">
            <v>S</v>
          </cell>
          <cell r="D359">
            <v>1</v>
          </cell>
          <cell r="E359" t="str">
            <v>Planvermögen Deferred Compensation</v>
          </cell>
          <cell r="G359" t="str">
            <v>x</v>
          </cell>
          <cell r="H359">
            <v>78</v>
          </cell>
          <cell r="I359">
            <v>9</v>
          </cell>
          <cell r="J359">
            <v>15</v>
          </cell>
          <cell r="K359">
            <v>4</v>
          </cell>
          <cell r="L359">
            <v>11</v>
          </cell>
          <cell r="M359">
            <v>4</v>
          </cell>
          <cell r="N359">
            <v>0</v>
          </cell>
          <cell r="O359">
            <v>119</v>
          </cell>
          <cell r="P359">
            <v>0.33693997000000309</v>
          </cell>
        </row>
        <row r="360">
          <cell r="A360">
            <v>2310901000</v>
          </cell>
          <cell r="B360" t="str">
            <v>New Position</v>
          </cell>
          <cell r="C360" t="str">
            <v>H</v>
          </cell>
          <cell r="D360">
            <v>-1</v>
          </cell>
          <cell r="E360" t="str">
            <v>übrige pensionsähnliche Verpflichtungen</v>
          </cell>
          <cell r="G360" t="str">
            <v>x</v>
          </cell>
          <cell r="H360">
            <v>0</v>
          </cell>
          <cell r="I360">
            <v>0</v>
          </cell>
          <cell r="J360">
            <v>-1</v>
          </cell>
          <cell r="K360">
            <v>2</v>
          </cell>
          <cell r="L360">
            <v>0</v>
          </cell>
          <cell r="M360">
            <v>2</v>
          </cell>
          <cell r="N360">
            <v>0</v>
          </cell>
          <cell r="O360">
            <v>4</v>
          </cell>
          <cell r="P360">
            <v>0.90902481000000002</v>
          </cell>
        </row>
        <row r="361">
          <cell r="A361">
            <v>2320000000</v>
          </cell>
          <cell r="B361" t="str">
            <v>New Position</v>
          </cell>
          <cell r="C361" t="str">
            <v>H</v>
          </cell>
          <cell r="D361">
            <v>-1</v>
          </cell>
          <cell r="E361" t="str">
            <v>Sonstige Rückstellungen langfristig</v>
          </cell>
          <cell r="F361" t="str">
            <v>Other provisions (&gt;1yr)</v>
          </cell>
          <cell r="H361">
            <v>323</v>
          </cell>
          <cell r="I361">
            <v>58</v>
          </cell>
          <cell r="J361">
            <v>150</v>
          </cell>
          <cell r="K361">
            <v>33</v>
          </cell>
          <cell r="L361">
            <v>17</v>
          </cell>
          <cell r="M361">
            <v>3</v>
          </cell>
          <cell r="N361">
            <v>-3</v>
          </cell>
          <cell r="O361">
            <v>581</v>
          </cell>
          <cell r="P361">
            <v>1.5751940000086506E-2</v>
          </cell>
        </row>
        <row r="362">
          <cell r="A362">
            <v>2320111000</v>
          </cell>
          <cell r="B362">
            <v>20340615</v>
          </cell>
          <cell r="C362" t="str">
            <v>H</v>
          </cell>
          <cell r="D362">
            <v>-1</v>
          </cell>
          <cell r="E362" t="str">
            <v>So.Rst.für Miles and More (RLZ &gt; 1J)</v>
          </cell>
          <cell r="F362" t="str">
            <v>Other prov. f. Miles &amp; More (&gt;1yr)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</row>
        <row r="363">
          <cell r="A363">
            <v>2320400000</v>
          </cell>
          <cell r="B363" t="str">
            <v>New Position</v>
          </cell>
          <cell r="C363" t="str">
            <v>H</v>
          </cell>
          <cell r="D363">
            <v>-1</v>
          </cell>
          <cell r="E363" t="str">
            <v>So.Rst. Drohv.a.schweb. Geschäften (RLZ &gt; 1J)</v>
          </cell>
          <cell r="F363" t="str">
            <v>O.prov.-anticip. losses rel. to onerous contracts (&gt;1yr)</v>
          </cell>
          <cell r="G363" t="str">
            <v>x</v>
          </cell>
          <cell r="H363">
            <v>4</v>
          </cell>
          <cell r="I363">
            <v>0</v>
          </cell>
          <cell r="J363">
            <v>72</v>
          </cell>
          <cell r="K363">
            <v>2</v>
          </cell>
          <cell r="L363">
            <v>1</v>
          </cell>
          <cell r="M363">
            <v>1</v>
          </cell>
          <cell r="N363">
            <v>0</v>
          </cell>
          <cell r="O363">
            <v>78</v>
          </cell>
          <cell r="P363">
            <v>1.2302694400000007</v>
          </cell>
        </row>
        <row r="364">
          <cell r="A364">
            <v>2320411000</v>
          </cell>
          <cell r="B364">
            <v>20341115</v>
          </cell>
          <cell r="C364" t="str">
            <v>H</v>
          </cell>
          <cell r="D364">
            <v>-1</v>
          </cell>
          <cell r="E364" t="str">
            <v>So.Rst. Drohv. Flz. Finanzlease (RLZ &gt; 1J)</v>
          </cell>
          <cell r="F364" t="str">
            <v>O.prov.-impend.loss.-AC finance leases-(&gt;1yr)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A365">
            <v>2320412000</v>
          </cell>
          <cell r="B365">
            <v>20341215</v>
          </cell>
          <cell r="C365" t="str">
            <v>H</v>
          </cell>
          <cell r="D365">
            <v>-1</v>
          </cell>
          <cell r="E365" t="str">
            <v>So.Rst. Drohv. Flz. Operating Lease (RLZ &gt; 1J)</v>
          </cell>
          <cell r="F365" t="str">
            <v>O.prov.-impend.loss.-AC operating leases-(&gt;1yr)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0.18576503</v>
          </cell>
        </row>
        <row r="366">
          <cell r="A366">
            <v>2320413000</v>
          </cell>
          <cell r="B366">
            <v>20341315</v>
          </cell>
          <cell r="C366" t="str">
            <v>H</v>
          </cell>
          <cell r="D366">
            <v>-1</v>
          </cell>
          <cell r="E366" t="str">
            <v>So.Rst. Drohv. fin./op. übrige Lease (RLZ &gt; 1J)</v>
          </cell>
          <cell r="F366" t="str">
            <v>O.prov.-impend.loss.-oth. fin.lease-(&gt;1yr)</v>
          </cell>
          <cell r="H366">
            <v>0</v>
          </cell>
          <cell r="I366">
            <v>0</v>
          </cell>
          <cell r="J366">
            <v>3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3</v>
          </cell>
          <cell r="P366">
            <v>6.7553779999999897E-2</v>
          </cell>
        </row>
        <row r="367">
          <cell r="A367">
            <v>2320414000</v>
          </cell>
          <cell r="B367">
            <v>20342115</v>
          </cell>
          <cell r="C367" t="str">
            <v>H</v>
          </cell>
          <cell r="D367">
            <v>-1</v>
          </cell>
          <cell r="E367" t="str">
            <v>So.Rst. Drohverl. Treibstoffsich. (RLZ &gt; 1J)</v>
          </cell>
          <cell r="F367" t="str">
            <v>O.prov.-impend.loss. f. fuel (&gt;1yr)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A368">
            <v>2320415000</v>
          </cell>
          <cell r="B368">
            <v>20342215</v>
          </cell>
          <cell r="C368" t="str">
            <v>H</v>
          </cell>
          <cell r="D368">
            <v>-1</v>
          </cell>
          <cell r="E368" t="str">
            <v>So.Rst. Drohverluste Devisensich. (RLZ &gt; 1J)</v>
          </cell>
          <cell r="F368" t="str">
            <v>O.prov.-impend.loss. f. exchange rate (&gt;1yr)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A369">
            <v>2320416000</v>
          </cell>
          <cell r="B369">
            <v>20342315</v>
          </cell>
          <cell r="C369" t="str">
            <v>H</v>
          </cell>
          <cell r="D369">
            <v>-1</v>
          </cell>
          <cell r="E369" t="str">
            <v>So.Rst. Drohv. Mieteverh. (no Lease) (RLZ &gt; 1J)</v>
          </cell>
          <cell r="F369" t="str">
            <v>O.prov.-impend.loss. f. rent/rental (&gt;1yr)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</row>
        <row r="370">
          <cell r="A370">
            <v>2320417000</v>
          </cell>
          <cell r="B370">
            <v>20342415</v>
          </cell>
          <cell r="C370" t="str">
            <v>H</v>
          </cell>
          <cell r="D370">
            <v>-1</v>
          </cell>
          <cell r="E370" t="str">
            <v>So.Rst. aus übrigen Drohverlusten (RLZ &gt; 1J)</v>
          </cell>
          <cell r="F370" t="str">
            <v>Other prov. f. impending losses (&gt;1yr)</v>
          </cell>
          <cell r="G370" t="str">
            <v>x</v>
          </cell>
          <cell r="H370">
            <v>4</v>
          </cell>
          <cell r="I370">
            <v>0</v>
          </cell>
          <cell r="J370">
            <v>69</v>
          </cell>
          <cell r="K370">
            <v>2</v>
          </cell>
          <cell r="L370">
            <v>1</v>
          </cell>
          <cell r="M370">
            <v>1</v>
          </cell>
          <cell r="N370">
            <v>0</v>
          </cell>
          <cell r="O370">
            <v>75</v>
          </cell>
          <cell r="P370">
            <v>1.1120581899999991</v>
          </cell>
        </row>
        <row r="371">
          <cell r="A371">
            <v>2320511000</v>
          </cell>
          <cell r="C371" t="str">
            <v>H</v>
          </cell>
          <cell r="D371">
            <v>-1</v>
          </cell>
          <cell r="E371" t="str">
            <v>So.Rst. Rückgabeverpflichtung Emissionszertifikate (RLZ &gt;1J)</v>
          </cell>
          <cell r="H371">
            <v>40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40</v>
          </cell>
          <cell r="P371">
            <v>0.25650071999999824</v>
          </cell>
        </row>
        <row r="372">
          <cell r="A372">
            <v>2320811000</v>
          </cell>
          <cell r="B372">
            <v>20340315</v>
          </cell>
          <cell r="C372" t="str">
            <v>H</v>
          </cell>
          <cell r="D372">
            <v>-1</v>
          </cell>
          <cell r="E372" t="str">
            <v>So.Rst. Gewährleistungen (RLZ &gt; 1J)</v>
          </cell>
          <cell r="F372" t="str">
            <v>Other prov. f. guarantee (&gt;1yr)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A373">
            <v>2320911000</v>
          </cell>
          <cell r="B373">
            <v>20345015</v>
          </cell>
          <cell r="C373" t="str">
            <v>H</v>
          </cell>
          <cell r="D373">
            <v>-1</v>
          </cell>
          <cell r="E373" t="str">
            <v>So.Rst. Für MRO Kundenverträge (RLZ &gt; 1 J)</v>
          </cell>
          <cell r="F373" t="str">
            <v>O. prov. f. MRO customer contracts (&gt;1yr)</v>
          </cell>
          <cell r="H373">
            <v>0</v>
          </cell>
          <cell r="I373">
            <v>0</v>
          </cell>
          <cell r="J373">
            <v>19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19</v>
          </cell>
          <cell r="P373">
            <v>0.20594815999999838</v>
          </cell>
        </row>
        <row r="374">
          <cell r="A374">
            <v>2321511000</v>
          </cell>
          <cell r="B374">
            <v>20342615</v>
          </cell>
          <cell r="C374" t="str">
            <v>H</v>
          </cell>
          <cell r="D374">
            <v>-1</v>
          </cell>
          <cell r="E374" t="str">
            <v>So.Rst. Umweltsanierung (RLZ &gt; 1J)</v>
          </cell>
          <cell r="F374" t="str">
            <v>O. prov. f. damage of the environment (&gt;1yr)</v>
          </cell>
          <cell r="H374">
            <v>25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25</v>
          </cell>
          <cell r="P374">
            <v>0.30759001000000197</v>
          </cell>
        </row>
        <row r="375">
          <cell r="A375">
            <v>2322011000</v>
          </cell>
          <cell r="B375">
            <v>20340415</v>
          </cell>
          <cell r="C375" t="str">
            <v>H</v>
          </cell>
          <cell r="D375">
            <v>-1</v>
          </cell>
          <cell r="E375" t="str">
            <v>So.Rst. für laufende Prozesse (RLZ &gt; 1J)</v>
          </cell>
          <cell r="F375" t="str">
            <v>Other prov. f. case (&gt;1yr)</v>
          </cell>
          <cell r="H375">
            <v>8</v>
          </cell>
          <cell r="I375">
            <v>11</v>
          </cell>
          <cell r="J375">
            <v>0</v>
          </cell>
          <cell r="K375">
            <v>2</v>
          </cell>
          <cell r="L375">
            <v>0</v>
          </cell>
          <cell r="M375">
            <v>0</v>
          </cell>
          <cell r="N375">
            <v>0</v>
          </cell>
          <cell r="O375">
            <v>21</v>
          </cell>
          <cell r="P375">
            <v>0.41286075000000011</v>
          </cell>
        </row>
        <row r="376">
          <cell r="A376">
            <v>2322511000</v>
          </cell>
          <cell r="B376">
            <v>20342515</v>
          </cell>
          <cell r="C376" t="str">
            <v>H</v>
          </cell>
          <cell r="D376">
            <v>-1</v>
          </cell>
          <cell r="E376" t="str">
            <v>So.Rst. Restrukturierung/Abfind. (RLZ &gt; 1J)</v>
          </cell>
          <cell r="F376" t="str">
            <v>O. prov. for restructuring/compensation(&gt;1yr)</v>
          </cell>
          <cell r="H376">
            <v>101</v>
          </cell>
          <cell r="I376">
            <v>7</v>
          </cell>
          <cell r="J376">
            <v>21</v>
          </cell>
          <cell r="K376">
            <v>7</v>
          </cell>
          <cell r="L376">
            <v>1</v>
          </cell>
          <cell r="M376">
            <v>1</v>
          </cell>
          <cell r="N376">
            <v>-3</v>
          </cell>
          <cell r="O376">
            <v>136</v>
          </cell>
          <cell r="P376">
            <v>0.30912428999999975</v>
          </cell>
        </row>
        <row r="377">
          <cell r="A377">
            <v>2323011000</v>
          </cell>
          <cell r="B377">
            <v>20342715</v>
          </cell>
          <cell r="C377" t="str">
            <v>H</v>
          </cell>
          <cell r="D377">
            <v>-1</v>
          </cell>
          <cell r="E377" t="str">
            <v>So.Rst. Rückbaumaßnahmen (RLZ &gt; 1J)</v>
          </cell>
          <cell r="F377" t="str">
            <v>O. prov. for dismantling and restoring (&gt;1yr)</v>
          </cell>
          <cell r="H377">
            <v>0</v>
          </cell>
          <cell r="I377">
            <v>0</v>
          </cell>
          <cell r="J377">
            <v>0</v>
          </cell>
          <cell r="K377">
            <v>6</v>
          </cell>
          <cell r="L377">
            <v>5</v>
          </cell>
          <cell r="M377">
            <v>0</v>
          </cell>
          <cell r="N377">
            <v>0</v>
          </cell>
          <cell r="O377">
            <v>12</v>
          </cell>
          <cell r="P377">
            <v>0.44007184999999893</v>
          </cell>
        </row>
        <row r="378">
          <cell r="A378">
            <v>2323511000</v>
          </cell>
          <cell r="B378">
            <v>20349115</v>
          </cell>
          <cell r="C378" t="str">
            <v>H</v>
          </cell>
          <cell r="D378">
            <v>-1</v>
          </cell>
          <cell r="E378" t="str">
            <v>So.Rst. techn.Wartung f. Flz. Op. Leases (RLZ &gt; 1J)</v>
          </cell>
          <cell r="F378" t="str">
            <v>Other prov. maintenance aircraft-op.lease (&gt;1yr)</v>
          </cell>
          <cell r="H378">
            <v>74</v>
          </cell>
          <cell r="I378">
            <v>14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88</v>
          </cell>
          <cell r="P378">
            <v>0.27026651999999274</v>
          </cell>
        </row>
        <row r="379">
          <cell r="A379">
            <v>2323513000</v>
          </cell>
          <cell r="C379" t="str">
            <v>H</v>
          </cell>
          <cell r="D379">
            <v>-1</v>
          </cell>
          <cell r="E379" t="str">
            <v>Ko.int. So. Rst. techn.Wartung f. Flz. Op. Leases (RLZ &gt; 1J)</v>
          </cell>
          <cell r="H379">
            <v>0</v>
          </cell>
          <cell r="I379">
            <v>12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12</v>
          </cell>
          <cell r="P379">
            <v>0.3304617400000005</v>
          </cell>
        </row>
        <row r="380">
          <cell r="A380">
            <v>2324011000</v>
          </cell>
          <cell r="B380">
            <v>20340215</v>
          </cell>
          <cell r="C380" t="str">
            <v>H</v>
          </cell>
          <cell r="D380">
            <v>-1</v>
          </cell>
          <cell r="E380" t="str">
            <v>So.Rst. für unterlassene Instandhaltungen (RLZ &gt; 1J)</v>
          </cell>
          <cell r="F380" t="str">
            <v>Other prov. f. repairs not carried out (&gt;1yr)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A381">
            <v>2324500000</v>
          </cell>
          <cell r="B381">
            <v>20344000</v>
          </cell>
          <cell r="C381" t="str">
            <v>H</v>
          </cell>
          <cell r="D381">
            <v>-1</v>
          </cell>
          <cell r="E381" t="str">
            <v>So.Rst. übr. Personal und Personalnebenkosten (RLZ &gt; 1J)</v>
          </cell>
          <cell r="F381" t="str">
            <v>Other prov. f. personnel expenses (&gt;1yr)</v>
          </cell>
          <cell r="H381">
            <v>59</v>
          </cell>
          <cell r="I381">
            <v>9</v>
          </cell>
          <cell r="J381">
            <v>25</v>
          </cell>
          <cell r="K381">
            <v>15</v>
          </cell>
          <cell r="L381">
            <v>7</v>
          </cell>
          <cell r="M381">
            <v>1</v>
          </cell>
          <cell r="N381">
            <v>0</v>
          </cell>
          <cell r="O381">
            <v>116</v>
          </cell>
          <cell r="P381">
            <v>0.37730313000000137</v>
          </cell>
        </row>
        <row r="382">
          <cell r="A382">
            <v>2324521000</v>
          </cell>
          <cell r="B382">
            <v>20344315</v>
          </cell>
          <cell r="C382" t="str">
            <v>H</v>
          </cell>
          <cell r="D382">
            <v>-1</v>
          </cell>
          <cell r="E382" t="str">
            <v>So.Rst. Altersteilzeit (RLZ &gt; 1J)</v>
          </cell>
          <cell r="F382" t="str">
            <v>O. prov. f. old-age part-time work (&gt;1yr)</v>
          </cell>
          <cell r="G382" t="str">
            <v>x</v>
          </cell>
          <cell r="H382">
            <v>1</v>
          </cell>
          <cell r="I382">
            <v>0</v>
          </cell>
          <cell r="J382">
            <v>1</v>
          </cell>
          <cell r="K382">
            <v>2</v>
          </cell>
          <cell r="L382">
            <v>5</v>
          </cell>
          <cell r="M382">
            <v>0</v>
          </cell>
          <cell r="N382">
            <v>0</v>
          </cell>
          <cell r="O382">
            <v>9</v>
          </cell>
          <cell r="P382">
            <v>7.9985199999992318E-3</v>
          </cell>
        </row>
        <row r="383">
          <cell r="A383">
            <v>2324531000</v>
          </cell>
          <cell r="B383">
            <v>20344515</v>
          </cell>
          <cell r="C383" t="str">
            <v>H</v>
          </cell>
          <cell r="D383">
            <v>-1</v>
          </cell>
          <cell r="E383" t="str">
            <v>So.Rst. Performance/Bonusprogramme (RLZ &gt; 1J)</v>
          </cell>
          <cell r="F383" t="str">
            <v>O. prov. for performance/bonus program (&gt;1yr)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>
            <v>2324541000</v>
          </cell>
          <cell r="B384">
            <v>20344415</v>
          </cell>
          <cell r="C384" t="str">
            <v>H</v>
          </cell>
          <cell r="D384">
            <v>-1</v>
          </cell>
          <cell r="E384" t="str">
            <v>So.Rst. langfr. fällige Leistungen an Arbeitnehmer (RLZ &gt; 1J)</v>
          </cell>
          <cell r="F384" t="str">
            <v>O. prov. longterm for other employee costs (&gt;1yr)</v>
          </cell>
          <cell r="H384">
            <v>58</v>
          </cell>
          <cell r="I384">
            <v>9</v>
          </cell>
          <cell r="J384">
            <v>24</v>
          </cell>
          <cell r="K384">
            <v>13</v>
          </cell>
          <cell r="L384">
            <v>2</v>
          </cell>
          <cell r="M384">
            <v>1</v>
          </cell>
          <cell r="N384">
            <v>0</v>
          </cell>
          <cell r="O384">
            <v>107</v>
          </cell>
          <cell r="P384">
            <v>0.36930461000000037</v>
          </cell>
        </row>
        <row r="385">
          <cell r="A385">
            <v>2325011000</v>
          </cell>
          <cell r="B385" t="str">
            <v>New Position</v>
          </cell>
          <cell r="C385" t="str">
            <v>H</v>
          </cell>
          <cell r="D385">
            <v>-1</v>
          </cell>
          <cell r="E385" t="str">
            <v>So.Rst. übrige (RLZ &gt; 1J)</v>
          </cell>
          <cell r="F385" t="str">
            <v>O.prov. miscellaneous residue (&gt;1yr)</v>
          </cell>
          <cell r="H385">
            <v>12</v>
          </cell>
          <cell r="I385">
            <v>5</v>
          </cell>
          <cell r="J385">
            <v>13</v>
          </cell>
          <cell r="K385">
            <v>1</v>
          </cell>
          <cell r="L385">
            <v>3</v>
          </cell>
          <cell r="M385">
            <v>0</v>
          </cell>
          <cell r="N385">
            <v>0</v>
          </cell>
          <cell r="O385">
            <v>34</v>
          </cell>
          <cell r="P385">
            <v>0.29431951000000112</v>
          </cell>
        </row>
        <row r="386">
          <cell r="A386">
            <v>2330000000</v>
          </cell>
          <cell r="B386" t="str">
            <v>New Position</v>
          </cell>
          <cell r="C386" t="str">
            <v>H</v>
          </cell>
          <cell r="D386">
            <v>-1</v>
          </cell>
          <cell r="E386" t="str">
            <v>Finanzschulden langfristig</v>
          </cell>
          <cell r="F386" t="str">
            <v>Long-term financial liabilities</v>
          </cell>
          <cell r="H386">
            <v>4401</v>
          </cell>
          <cell r="I386">
            <v>0</v>
          </cell>
          <cell r="J386">
            <v>20</v>
          </cell>
          <cell r="K386">
            <v>200</v>
          </cell>
          <cell r="L386">
            <v>0</v>
          </cell>
          <cell r="M386">
            <v>230</v>
          </cell>
          <cell r="N386">
            <v>0</v>
          </cell>
          <cell r="O386">
            <v>4851</v>
          </cell>
          <cell r="P386">
            <v>0.37747618000048533</v>
          </cell>
        </row>
        <row r="387">
          <cell r="A387">
            <v>2330100000</v>
          </cell>
          <cell r="B387" t="str">
            <v>New Position</v>
          </cell>
          <cell r="C387" t="str">
            <v>H</v>
          </cell>
          <cell r="D387">
            <v>-1</v>
          </cell>
          <cell r="E387" t="str">
            <v>Anleihen langfristig</v>
          </cell>
          <cell r="F387" t="str">
            <v>Bonds (&gt;1yr)</v>
          </cell>
          <cell r="H387">
            <v>750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212</v>
          </cell>
          <cell r="N387">
            <v>0</v>
          </cell>
          <cell r="O387">
            <v>962</v>
          </cell>
          <cell r="P387">
            <v>0.13593920000005255</v>
          </cell>
        </row>
        <row r="388">
          <cell r="A388">
            <v>2330110000</v>
          </cell>
          <cell r="B388">
            <v>20410120</v>
          </cell>
          <cell r="C388" t="str">
            <v>H</v>
          </cell>
          <cell r="D388">
            <v>-1</v>
          </cell>
          <cell r="E388" t="str">
            <v>Konvertible Anleihen langfristig</v>
          </cell>
          <cell r="F388" t="str">
            <v>Convertible bonds (&gt;1yr)</v>
          </cell>
          <cell r="G388" t="str">
            <v>x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212</v>
          </cell>
          <cell r="N388">
            <v>0</v>
          </cell>
          <cell r="O388">
            <v>212</v>
          </cell>
          <cell r="P388">
            <v>0.13593919999999571</v>
          </cell>
        </row>
        <row r="389">
          <cell r="A389">
            <v>2330111000</v>
          </cell>
          <cell r="B389">
            <v>20410121</v>
          </cell>
          <cell r="C389" t="str">
            <v>H</v>
          </cell>
          <cell r="D389">
            <v>-1</v>
          </cell>
          <cell r="E389" t="str">
            <v>Br. Konvertible Anleihen (RLZ &gt; 1J)</v>
          </cell>
          <cell r="F389" t="str">
            <v>Convertible bonds (&gt;1yr)-gross value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212</v>
          </cell>
          <cell r="N389">
            <v>0</v>
          </cell>
          <cell r="O389">
            <v>212</v>
          </cell>
          <cell r="P389">
            <v>0.13593919999999571</v>
          </cell>
        </row>
        <row r="390">
          <cell r="A390">
            <v>2330115000</v>
          </cell>
          <cell r="B390">
            <v>20410126</v>
          </cell>
          <cell r="C390" t="str">
            <v>S</v>
          </cell>
          <cell r="D390">
            <v>1</v>
          </cell>
          <cell r="E390" t="str">
            <v>WB Konvertible Anleihen (RLZ &gt; 1J)</v>
          </cell>
          <cell r="F390" t="str">
            <v>Convertible bonds (&gt;1yr)-value adjust.</v>
          </cell>
          <cell r="G390" t="str">
            <v>x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2330120000</v>
          </cell>
          <cell r="B391">
            <v>20410220</v>
          </cell>
          <cell r="C391" t="str">
            <v>H</v>
          </cell>
          <cell r="D391">
            <v>-1</v>
          </cell>
          <cell r="E391" t="str">
            <v>Nicht konvertible Anleihen langfristig</v>
          </cell>
          <cell r="F391" t="str">
            <v>Non-convertible bonds (&gt;1yr)</v>
          </cell>
          <cell r="H391">
            <v>750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750</v>
          </cell>
          <cell r="P391">
            <v>0</v>
          </cell>
        </row>
        <row r="392">
          <cell r="A392">
            <v>2330121000</v>
          </cell>
          <cell r="B392">
            <v>20410221</v>
          </cell>
          <cell r="C392" t="str">
            <v>H</v>
          </cell>
          <cell r="D392">
            <v>-1</v>
          </cell>
          <cell r="E392" t="str">
            <v>Br. Nicht konvertible Anleihen (RLZ &gt; 1J)</v>
          </cell>
          <cell r="F392" t="str">
            <v>Non-convertible bonds (&gt;1yr)-gross value</v>
          </cell>
          <cell r="H392">
            <v>750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750</v>
          </cell>
          <cell r="P392">
            <v>0</v>
          </cell>
        </row>
        <row r="393">
          <cell r="A393">
            <v>2330125000</v>
          </cell>
          <cell r="B393">
            <v>20410226</v>
          </cell>
          <cell r="C393" t="str">
            <v>S</v>
          </cell>
          <cell r="D393">
            <v>1</v>
          </cell>
          <cell r="E393" t="str">
            <v>WB Nicht konvertible Anleihen (RLZ &gt; 1J)</v>
          </cell>
          <cell r="F393" t="str">
            <v>Non-convertible bonds (&gt;1yr)-value adjust.</v>
          </cell>
          <cell r="G393" t="str">
            <v>x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</row>
        <row r="394">
          <cell r="A394">
            <v>2330200000</v>
          </cell>
          <cell r="B394">
            <v>20420200</v>
          </cell>
          <cell r="C394" t="str">
            <v>H</v>
          </cell>
          <cell r="D394">
            <v>-1</v>
          </cell>
          <cell r="E394" t="str">
            <v>Finanzschulden gegenüber Kreditinstituten langfristig</v>
          </cell>
          <cell r="F394" t="str">
            <v>Long-term borrowings to banks (&gt;1yr)</v>
          </cell>
          <cell r="H394">
            <v>869</v>
          </cell>
          <cell r="I394">
            <v>0</v>
          </cell>
          <cell r="J394">
            <v>20</v>
          </cell>
          <cell r="K394">
            <v>5</v>
          </cell>
          <cell r="L394">
            <v>0</v>
          </cell>
          <cell r="M394">
            <v>10</v>
          </cell>
          <cell r="N394">
            <v>0</v>
          </cell>
          <cell r="O394">
            <v>904</v>
          </cell>
          <cell r="P394">
            <v>0.41106282000009742</v>
          </cell>
        </row>
        <row r="395">
          <cell r="A395">
            <v>2330211000</v>
          </cell>
          <cell r="B395">
            <v>20420201</v>
          </cell>
          <cell r="C395" t="str">
            <v>H</v>
          </cell>
          <cell r="D395">
            <v>-1</v>
          </cell>
          <cell r="E395" t="str">
            <v>Br. Finanzschulden gegen Kreditinstitute (RLZ &gt; 1J)</v>
          </cell>
          <cell r="F395" t="str">
            <v>Long-term borrowings to banks (&gt;1yr) - gross value</v>
          </cell>
          <cell r="H395">
            <v>885</v>
          </cell>
          <cell r="I395">
            <v>0</v>
          </cell>
          <cell r="J395">
            <v>20</v>
          </cell>
          <cell r="K395">
            <v>5</v>
          </cell>
          <cell r="L395">
            <v>0</v>
          </cell>
          <cell r="M395">
            <v>10</v>
          </cell>
          <cell r="N395">
            <v>0</v>
          </cell>
          <cell r="O395">
            <v>920</v>
          </cell>
          <cell r="P395">
            <v>0.29580449000002318</v>
          </cell>
        </row>
        <row r="396">
          <cell r="A396">
            <v>2330215000</v>
          </cell>
          <cell r="B396">
            <v>20420206</v>
          </cell>
          <cell r="C396" t="str">
            <v>S</v>
          </cell>
          <cell r="D396">
            <v>1</v>
          </cell>
          <cell r="E396" t="str">
            <v>WB Finanzschulden gegen Kreditinstitute (RLZ &gt; 1J)</v>
          </cell>
          <cell r="F396" t="str">
            <v>Long-term borrowings to banks (&gt;1yr) - value adjust.</v>
          </cell>
          <cell r="G396" t="str">
            <v>x</v>
          </cell>
          <cell r="H396">
            <v>16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16</v>
          </cell>
          <cell r="P396">
            <v>0.7068673099999998</v>
          </cell>
        </row>
        <row r="397">
          <cell r="A397">
            <v>2330300000</v>
          </cell>
          <cell r="B397" t="str">
            <v>New Position</v>
          </cell>
          <cell r="C397" t="str">
            <v>H</v>
          </cell>
          <cell r="D397">
            <v>-1</v>
          </cell>
          <cell r="E397" t="str">
            <v>Übrige Finanzschulden (inkl. Finanzlease) langfristig</v>
          </cell>
          <cell r="F397" t="str">
            <v>Other financial liabilities (incl. fin.lease) (&gt;1yr)</v>
          </cell>
          <cell r="G397" t="str">
            <v>x</v>
          </cell>
          <cell r="H397">
            <v>2782</v>
          </cell>
          <cell r="I397">
            <v>0</v>
          </cell>
          <cell r="J397">
            <v>0</v>
          </cell>
          <cell r="K397">
            <v>195</v>
          </cell>
          <cell r="L397">
            <v>0</v>
          </cell>
          <cell r="M397">
            <v>8</v>
          </cell>
          <cell r="N397">
            <v>0</v>
          </cell>
          <cell r="O397">
            <v>2985</v>
          </cell>
          <cell r="P397">
            <v>0.1695258400000057</v>
          </cell>
        </row>
        <row r="398">
          <cell r="A398">
            <v>2330310000</v>
          </cell>
          <cell r="B398">
            <v>20480320</v>
          </cell>
          <cell r="C398" t="str">
            <v>H</v>
          </cell>
          <cell r="D398">
            <v>-1</v>
          </cell>
          <cell r="E398" t="str">
            <v>Finanz.Leasing(RLZ &gt; 1J)</v>
          </cell>
          <cell r="F398" t="str">
            <v>Liab. fin. lease(&gt;1yr)</v>
          </cell>
          <cell r="G398" t="str">
            <v>x</v>
          </cell>
          <cell r="H398">
            <v>368</v>
          </cell>
          <cell r="I398">
            <v>0</v>
          </cell>
          <cell r="J398">
            <v>0</v>
          </cell>
          <cell r="K398">
            <v>31</v>
          </cell>
          <cell r="L398">
            <v>0</v>
          </cell>
          <cell r="M398">
            <v>8</v>
          </cell>
          <cell r="N398">
            <v>0</v>
          </cell>
          <cell r="O398">
            <v>407</v>
          </cell>
          <cell r="P398">
            <v>0.16709807000000865</v>
          </cell>
        </row>
        <row r="399">
          <cell r="A399">
            <v>2330311000</v>
          </cell>
          <cell r="B399">
            <v>20480321</v>
          </cell>
          <cell r="C399" t="str">
            <v>H</v>
          </cell>
          <cell r="D399">
            <v>-1</v>
          </cell>
          <cell r="E399" t="str">
            <v>Br. Finanz.Leasing(RLZ&gt;1)</v>
          </cell>
          <cell r="F399" t="str">
            <v>Liab. fin. lease(&gt;1yr)-gross val.</v>
          </cell>
          <cell r="H399">
            <v>414</v>
          </cell>
          <cell r="I399">
            <v>0</v>
          </cell>
          <cell r="J399">
            <v>0</v>
          </cell>
          <cell r="K399">
            <v>32</v>
          </cell>
          <cell r="L399">
            <v>0</v>
          </cell>
          <cell r="M399">
            <v>7</v>
          </cell>
          <cell r="N399">
            <v>0</v>
          </cell>
          <cell r="O399">
            <v>453</v>
          </cell>
          <cell r="P399">
            <v>0.19725168000002213</v>
          </cell>
        </row>
        <row r="400">
          <cell r="A400">
            <v>2330315000</v>
          </cell>
          <cell r="B400">
            <v>20480326</v>
          </cell>
          <cell r="C400" t="str">
            <v>S</v>
          </cell>
          <cell r="D400">
            <v>1</v>
          </cell>
          <cell r="E400" t="str">
            <v>WB Finanz.Leasing(RLZ&gt;1)</v>
          </cell>
          <cell r="F400" t="str">
            <v>Liab. fin. lease(&gt;1yr)-value adj.</v>
          </cell>
          <cell r="G400" t="str">
            <v>x</v>
          </cell>
          <cell r="H400">
            <v>46</v>
          </cell>
          <cell r="I400">
            <v>0</v>
          </cell>
          <cell r="J400">
            <v>0</v>
          </cell>
          <cell r="K400">
            <v>1</v>
          </cell>
          <cell r="L400">
            <v>0</v>
          </cell>
          <cell r="M400">
            <v>-1</v>
          </cell>
          <cell r="N400">
            <v>0</v>
          </cell>
          <cell r="O400">
            <v>46</v>
          </cell>
          <cell r="P400">
            <v>3.0153609999999276E-2</v>
          </cell>
        </row>
        <row r="401">
          <cell r="A401">
            <v>2330320000</v>
          </cell>
          <cell r="B401" t="str">
            <v>New Position</v>
          </cell>
          <cell r="C401" t="str">
            <v>H</v>
          </cell>
          <cell r="D401">
            <v>-1</v>
          </cell>
          <cell r="E401" t="str">
            <v>Übrige Finanzschulden langfristig</v>
          </cell>
          <cell r="F401" t="str">
            <v>Other financial liabilities (&gt;1yr)</v>
          </cell>
          <cell r="H401">
            <v>2414</v>
          </cell>
          <cell r="I401">
            <v>0</v>
          </cell>
          <cell r="J401">
            <v>0</v>
          </cell>
          <cell r="K401">
            <v>164</v>
          </cell>
          <cell r="L401">
            <v>0</v>
          </cell>
          <cell r="M401">
            <v>0</v>
          </cell>
          <cell r="N401">
            <v>0</v>
          </cell>
          <cell r="O401">
            <v>2578</v>
          </cell>
          <cell r="P401">
            <v>0.33662391000007119</v>
          </cell>
        </row>
        <row r="402">
          <cell r="A402">
            <v>2330321000</v>
          </cell>
          <cell r="B402" t="str">
            <v>New Position</v>
          </cell>
          <cell r="C402" t="str">
            <v>H</v>
          </cell>
          <cell r="D402">
            <v>-1</v>
          </cell>
          <cell r="E402" t="str">
            <v>Br. Übrige Finanzschulden (RLZ &gt; 1J)</v>
          </cell>
          <cell r="F402" t="str">
            <v>Other financial liabilities (&gt;1yr)-gross val.</v>
          </cell>
          <cell r="H402">
            <v>2509</v>
          </cell>
          <cell r="I402">
            <v>0</v>
          </cell>
          <cell r="J402">
            <v>0</v>
          </cell>
          <cell r="K402">
            <v>164</v>
          </cell>
          <cell r="L402">
            <v>0</v>
          </cell>
          <cell r="M402">
            <v>0</v>
          </cell>
          <cell r="N402">
            <v>0</v>
          </cell>
          <cell r="O402">
            <v>2673</v>
          </cell>
          <cell r="P402">
            <v>0.47935275000008915</v>
          </cell>
        </row>
        <row r="403">
          <cell r="A403">
            <v>2330325000</v>
          </cell>
          <cell r="B403" t="str">
            <v>New Position</v>
          </cell>
          <cell r="C403" t="str">
            <v>S</v>
          </cell>
          <cell r="D403">
            <v>1</v>
          </cell>
          <cell r="E403" t="str">
            <v>WB Übrige Finanzschulden (RLZ &gt; 1J)</v>
          </cell>
          <cell r="F403" t="str">
            <v>Other financial liabilities (&gt;1yr)-value adj.</v>
          </cell>
          <cell r="G403" t="str">
            <v>x</v>
          </cell>
          <cell r="H403">
            <v>95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95</v>
          </cell>
          <cell r="P403">
            <v>0.14272884000000374</v>
          </cell>
        </row>
        <row r="404">
          <cell r="A404">
            <v>2370000000</v>
          </cell>
          <cell r="B404" t="str">
            <v>New Position</v>
          </cell>
          <cell r="C404" t="str">
            <v>H</v>
          </cell>
          <cell r="D404">
            <v>-1</v>
          </cell>
          <cell r="E404" t="str">
            <v>Übrige Verbindlichkeiten langfristig</v>
          </cell>
          <cell r="F404" t="str">
            <v>Other liabilities-long term</v>
          </cell>
          <cell r="G404" t="str">
            <v>x</v>
          </cell>
          <cell r="H404">
            <v>751</v>
          </cell>
          <cell r="I404">
            <v>472</v>
          </cell>
          <cell r="J404">
            <v>1094</v>
          </cell>
          <cell r="K404">
            <v>97</v>
          </cell>
          <cell r="L404">
            <v>76</v>
          </cell>
          <cell r="M404">
            <v>747</v>
          </cell>
          <cell r="N404">
            <v>0</v>
          </cell>
          <cell r="O404">
            <v>3235</v>
          </cell>
          <cell r="P404">
            <v>0.19866384000033577</v>
          </cell>
        </row>
        <row r="405">
          <cell r="A405">
            <v>2370300000</v>
          </cell>
          <cell r="B405" t="str">
            <v>New Position</v>
          </cell>
          <cell r="C405" t="str">
            <v>H</v>
          </cell>
          <cell r="D405">
            <v>-1</v>
          </cell>
          <cell r="E405" t="str">
            <v>Negative Marktwerte (RLZ &gt; 1J)</v>
          </cell>
          <cell r="F405" t="str">
            <v>Neg. Market Values (&gt;1yr)</v>
          </cell>
          <cell r="H405">
            <v>0</v>
          </cell>
          <cell r="I405">
            <v>0</v>
          </cell>
          <cell r="J405">
            <v>0</v>
          </cell>
          <cell r="K405">
            <v>1</v>
          </cell>
          <cell r="L405">
            <v>0</v>
          </cell>
          <cell r="M405">
            <v>112</v>
          </cell>
          <cell r="N405">
            <v>0</v>
          </cell>
          <cell r="O405">
            <v>113</v>
          </cell>
          <cell r="P405">
            <v>2.4762269999996533E-2</v>
          </cell>
        </row>
        <row r="406">
          <cell r="A406">
            <v>2370311000</v>
          </cell>
          <cell r="B406">
            <v>20480928</v>
          </cell>
          <cell r="C406" t="str">
            <v>H</v>
          </cell>
          <cell r="D406">
            <v>-1</v>
          </cell>
          <cell r="E406" t="str">
            <v>Neg. Marktwerte von Sicherungsgesch. innerer Wert (RLZ &gt; 1J)</v>
          </cell>
          <cell r="F406" t="str">
            <v>Neg. Market Values from Hedges (&gt;1yr)</v>
          </cell>
          <cell r="G406" t="str">
            <v>x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</row>
        <row r="407">
          <cell r="A407">
            <v>2370312000</v>
          </cell>
          <cell r="C407" t="str">
            <v>H</v>
          </cell>
          <cell r="D407">
            <v>-1</v>
          </cell>
          <cell r="E407" t="str">
            <v>Neg. Marktwerte von Sicherungsgeschäften Zeitwert (RLZ &gt; 1J)</v>
          </cell>
          <cell r="G407" t="str">
            <v xml:space="preserve"> 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</row>
        <row r="408">
          <cell r="A408">
            <v>2370313000</v>
          </cell>
          <cell r="B408">
            <v>20480929</v>
          </cell>
          <cell r="C408" t="str">
            <v>H</v>
          </cell>
          <cell r="D408">
            <v>-1</v>
          </cell>
          <cell r="E408" t="str">
            <v>Neg. Marktwerte von Spekulationsgeschäften (RLZ &gt; 1J)</v>
          </cell>
          <cell r="F408" t="str">
            <v>Neg. Market Values from Tradings (&gt;1yr)</v>
          </cell>
          <cell r="H408">
            <v>0</v>
          </cell>
          <cell r="I408">
            <v>0</v>
          </cell>
          <cell r="J408">
            <v>0</v>
          </cell>
          <cell r="K408">
            <v>1</v>
          </cell>
          <cell r="L408">
            <v>0</v>
          </cell>
          <cell r="M408">
            <v>112</v>
          </cell>
          <cell r="N408">
            <v>0</v>
          </cell>
          <cell r="O408">
            <v>113</v>
          </cell>
          <cell r="P408">
            <v>2.4762269999996533E-2</v>
          </cell>
        </row>
        <row r="409">
          <cell r="A409">
            <v>2370700000</v>
          </cell>
          <cell r="B409">
            <v>20450200</v>
          </cell>
          <cell r="C409" t="str">
            <v>H</v>
          </cell>
          <cell r="D409">
            <v>-1</v>
          </cell>
          <cell r="E409" t="str">
            <v>Verbindlichkeien aus Wechseln langfristig</v>
          </cell>
          <cell r="F409" t="str">
            <v>Liabilities on bills accepted(&gt;1yr)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>
            <v>2370711000</v>
          </cell>
          <cell r="B410">
            <v>20450201</v>
          </cell>
          <cell r="C410" t="str">
            <v>H</v>
          </cell>
          <cell r="D410">
            <v>-1</v>
          </cell>
          <cell r="E410" t="str">
            <v>Br. Verbindlichkeiten aus Wechseln (RLZ &gt; 1J)</v>
          </cell>
          <cell r="F410" t="str">
            <v>Liabilities on bills accepted(&gt;1yr)-gr. value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2370715000</v>
          </cell>
          <cell r="B411">
            <v>20450206</v>
          </cell>
          <cell r="C411" t="str">
            <v>S</v>
          </cell>
          <cell r="D411">
            <v>1</v>
          </cell>
          <cell r="E411" t="str">
            <v>WB Verbindlichkeiten aus Wechseln (RLZ &gt; 1J)</v>
          </cell>
          <cell r="F411" t="str">
            <v>Liabilities on bills accepted(&gt;1yr)-val. adj.</v>
          </cell>
          <cell r="G411" t="str">
            <v>x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</row>
        <row r="412">
          <cell r="A412">
            <v>2371000000</v>
          </cell>
          <cell r="B412" t="str">
            <v>New Position</v>
          </cell>
          <cell r="C412" t="str">
            <v>H</v>
          </cell>
          <cell r="D412">
            <v>-1</v>
          </cell>
          <cell r="E412" t="str">
            <v>Sonstige Verbindlichkeiten (RLZ &gt;1J)</v>
          </cell>
          <cell r="F412" t="str">
            <v>Other liabilities (&gt;1yr)</v>
          </cell>
          <cell r="G412" t="str">
            <v>x</v>
          </cell>
          <cell r="H412">
            <v>202</v>
          </cell>
          <cell r="I412">
            <v>5</v>
          </cell>
          <cell r="J412">
            <v>15</v>
          </cell>
          <cell r="K412">
            <v>52</v>
          </cell>
          <cell r="L412">
            <v>0</v>
          </cell>
          <cell r="M412">
            <v>2</v>
          </cell>
          <cell r="N412">
            <v>0</v>
          </cell>
          <cell r="O412">
            <v>276</v>
          </cell>
          <cell r="P412">
            <v>0.22122090999999955</v>
          </cell>
        </row>
        <row r="413">
          <cell r="A413">
            <v>2371010000</v>
          </cell>
          <cell r="B413">
            <v>20480120</v>
          </cell>
          <cell r="C413" t="str">
            <v>H</v>
          </cell>
          <cell r="D413">
            <v>-1</v>
          </cell>
          <cell r="E413" t="str">
            <v>Sonst.Verb. aus sonst.Steuern (RLZ &gt; 1J)</v>
          </cell>
          <cell r="F413" t="str">
            <v>Other tax liabilities (&gt;1yr)</v>
          </cell>
          <cell r="H413">
            <v>0</v>
          </cell>
          <cell r="I413">
            <v>0</v>
          </cell>
          <cell r="J413">
            <v>0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0.48633045000000003</v>
          </cell>
        </row>
        <row r="414">
          <cell r="A414">
            <v>2371011000</v>
          </cell>
          <cell r="B414">
            <v>20480121</v>
          </cell>
          <cell r="C414" t="str">
            <v>H</v>
          </cell>
          <cell r="D414">
            <v>-1</v>
          </cell>
          <cell r="E414" t="str">
            <v>Br. Sonst.Verb. aus sonst.Steuern (RLZ &gt; 1J)</v>
          </cell>
          <cell r="F414" t="str">
            <v>Other tax liabilities (&gt;1yr)-gross value</v>
          </cell>
          <cell r="H414">
            <v>0</v>
          </cell>
          <cell r="I414">
            <v>0</v>
          </cell>
          <cell r="J414">
            <v>0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O414">
            <v>1</v>
          </cell>
          <cell r="P414">
            <v>0.36585167000000007</v>
          </cell>
        </row>
        <row r="415">
          <cell r="A415">
            <v>2371015000</v>
          </cell>
          <cell r="B415">
            <v>20480126</v>
          </cell>
          <cell r="C415" t="str">
            <v>S</v>
          </cell>
          <cell r="D415">
            <v>1</v>
          </cell>
          <cell r="E415" t="str">
            <v>WB Sonst.Verb. aus sonst.Steuern (RLZ &gt; 1J)</v>
          </cell>
          <cell r="F415" t="str">
            <v>Other tax liabilities (&gt;1yr)-value adjust.</v>
          </cell>
          <cell r="G415" t="str">
            <v>x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1</v>
          </cell>
          <cell r="P415">
            <v>0.85218211999999993</v>
          </cell>
        </row>
        <row r="416">
          <cell r="A416">
            <v>2371040000</v>
          </cell>
          <cell r="B416">
            <v>20480220</v>
          </cell>
          <cell r="C416" t="str">
            <v>H</v>
          </cell>
          <cell r="D416">
            <v>-1</v>
          </cell>
          <cell r="E416" t="str">
            <v>Sonst.Verb.im Rahm.d.soz.Sich.(RLZ &gt;1J)</v>
          </cell>
          <cell r="F416" t="str">
            <v>Other social sec. liab. (&gt;1yr)</v>
          </cell>
          <cell r="H416">
            <v>6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7</v>
          </cell>
          <cell r="P416">
            <v>0.34408363000000008</v>
          </cell>
        </row>
        <row r="417">
          <cell r="A417">
            <v>2371041000</v>
          </cell>
          <cell r="B417">
            <v>20480221</v>
          </cell>
          <cell r="C417" t="str">
            <v>H</v>
          </cell>
          <cell r="D417">
            <v>-1</v>
          </cell>
          <cell r="E417" t="str">
            <v>Br. Sonst.Verb.im Rahm.d.soz.Sich.(RLZ &gt;1J)</v>
          </cell>
          <cell r="F417" t="str">
            <v>Other social sec. liab. (&gt;1yr)-gross value</v>
          </cell>
          <cell r="H417">
            <v>6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7</v>
          </cell>
          <cell r="P417">
            <v>0.34408363000000008</v>
          </cell>
        </row>
        <row r="418">
          <cell r="A418">
            <v>2371045000</v>
          </cell>
          <cell r="B418">
            <v>20480226</v>
          </cell>
          <cell r="C418" t="str">
            <v>S</v>
          </cell>
          <cell r="D418">
            <v>1</v>
          </cell>
          <cell r="E418" t="str">
            <v>WB Sonst.Verb.im Rahm.d.soz.Sich.(RLZ &gt;1J)</v>
          </cell>
          <cell r="F418" t="str">
            <v>Other social sec. liab. (&gt;1yr)-value adjust.</v>
          </cell>
          <cell r="G418" t="str">
            <v>x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A419">
            <v>2371070000</v>
          </cell>
          <cell r="B419" t="str">
            <v>New Position</v>
          </cell>
          <cell r="C419" t="str">
            <v>H</v>
          </cell>
          <cell r="D419">
            <v>-1</v>
          </cell>
          <cell r="E419" t="str">
            <v>so.Verb. Performance/Bonusprogramme (RLZ &gt; 1J)</v>
          </cell>
          <cell r="H419">
            <v>7</v>
          </cell>
          <cell r="I419">
            <v>1</v>
          </cell>
          <cell r="J419">
            <v>2</v>
          </cell>
          <cell r="K419">
            <v>0</v>
          </cell>
          <cell r="L419">
            <v>1</v>
          </cell>
          <cell r="M419">
            <v>0</v>
          </cell>
          <cell r="N419">
            <v>0</v>
          </cell>
          <cell r="O419">
            <v>11</v>
          </cell>
          <cell r="P419">
            <v>0.33230524999999922</v>
          </cell>
        </row>
        <row r="420">
          <cell r="A420">
            <v>2371080000</v>
          </cell>
          <cell r="B420" t="str">
            <v>New Position</v>
          </cell>
          <cell r="C420" t="str">
            <v>H</v>
          </cell>
          <cell r="D420">
            <v>-1</v>
          </cell>
          <cell r="E420" t="str">
            <v>Sonst.Verb. für externe Garantien (RLZ &gt;1J)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</row>
        <row r="421">
          <cell r="A421">
            <v>2371081000</v>
          </cell>
          <cell r="B421" t="str">
            <v>New Position</v>
          </cell>
          <cell r="C421" t="str">
            <v>H</v>
          </cell>
          <cell r="D421">
            <v>-1</v>
          </cell>
          <cell r="E421" t="str">
            <v>Br. Sonst.Verb. für externe Garantien (RLZ &gt;1J)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A422">
            <v>2371085000</v>
          </cell>
          <cell r="B422" t="str">
            <v>New Position</v>
          </cell>
          <cell r="C422" t="str">
            <v>S</v>
          </cell>
          <cell r="D422">
            <v>1</v>
          </cell>
          <cell r="E422" t="str">
            <v>WB Sonst.Verb. für externe Garantien (RLZ &gt;1J)</v>
          </cell>
          <cell r="G422" t="str">
            <v>x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A423">
            <v>2371090000</v>
          </cell>
          <cell r="B423">
            <v>20480920</v>
          </cell>
          <cell r="C423" t="str">
            <v>H</v>
          </cell>
          <cell r="D423">
            <v>-1</v>
          </cell>
          <cell r="E423" t="str">
            <v>Andere sonst.Verbindlichk. übrige (RLZ &gt; 1J)</v>
          </cell>
          <cell r="F423" t="str">
            <v>Rem. o.liab. misc. residue (&gt;1yr)</v>
          </cell>
          <cell r="G423" t="str">
            <v>x</v>
          </cell>
          <cell r="H423">
            <v>189</v>
          </cell>
          <cell r="I423">
            <v>4</v>
          </cell>
          <cell r="J423">
            <v>13</v>
          </cell>
          <cell r="K423">
            <v>51</v>
          </cell>
          <cell r="L423">
            <v>-1</v>
          </cell>
          <cell r="M423">
            <v>2</v>
          </cell>
          <cell r="N423">
            <v>0</v>
          </cell>
          <cell r="O423">
            <v>258</v>
          </cell>
          <cell r="P423">
            <v>0.2533311600000161</v>
          </cell>
        </row>
        <row r="424">
          <cell r="A424">
            <v>2371091000</v>
          </cell>
          <cell r="B424">
            <v>20480921</v>
          </cell>
          <cell r="C424" t="str">
            <v>H</v>
          </cell>
          <cell r="D424">
            <v>-1</v>
          </cell>
          <cell r="E424" t="str">
            <v>Br. Andere sonst.Verbindlichk. übrige (RLZ&gt;1J)</v>
          </cell>
          <cell r="F424" t="str">
            <v>Rem. o.liab. misc. residue (&gt;1yr)-gross val.</v>
          </cell>
          <cell r="H424">
            <v>188</v>
          </cell>
          <cell r="I424">
            <v>5</v>
          </cell>
          <cell r="J424">
            <v>14</v>
          </cell>
          <cell r="K424">
            <v>51</v>
          </cell>
          <cell r="L424">
            <v>0</v>
          </cell>
          <cell r="M424">
            <v>0</v>
          </cell>
          <cell r="N424">
            <v>0</v>
          </cell>
          <cell r="O424">
            <v>258</v>
          </cell>
          <cell r="P424">
            <v>0.12482841999997163</v>
          </cell>
        </row>
        <row r="425">
          <cell r="A425">
            <v>2371095000</v>
          </cell>
          <cell r="B425">
            <v>20480926</v>
          </cell>
          <cell r="C425" t="str">
            <v>S</v>
          </cell>
          <cell r="D425">
            <v>1</v>
          </cell>
          <cell r="E425" t="str">
            <v>WB Andere sonst.Verbindlichk. übrige (RLZ&gt;1J)</v>
          </cell>
          <cell r="F425" t="str">
            <v>Rem. o.liab. misc. residue (&gt;1yr)-value adj.</v>
          </cell>
          <cell r="G425" t="str">
            <v>x</v>
          </cell>
          <cell r="H425">
            <v>-1</v>
          </cell>
          <cell r="I425">
            <v>1</v>
          </cell>
          <cell r="J425">
            <v>1</v>
          </cell>
          <cell r="K425">
            <v>0</v>
          </cell>
          <cell r="L425">
            <v>1</v>
          </cell>
          <cell r="M425">
            <v>-2</v>
          </cell>
          <cell r="N425">
            <v>0</v>
          </cell>
          <cell r="O425">
            <v>0</v>
          </cell>
          <cell r="P425">
            <v>0.12850274</v>
          </cell>
        </row>
        <row r="426">
          <cell r="A426">
            <v>2371400000</v>
          </cell>
          <cell r="B426">
            <v>20484200</v>
          </cell>
          <cell r="C426" t="str">
            <v>H</v>
          </cell>
          <cell r="D426">
            <v>-1</v>
          </cell>
          <cell r="E426" t="str">
            <v>Darlehensverb.gegen verb.Unternehmen (RLZ &gt; 1J)</v>
          </cell>
          <cell r="F426" t="str">
            <v>Loans. from gr.comp.(&gt;1yr)</v>
          </cell>
          <cell r="H426">
            <v>109</v>
          </cell>
          <cell r="I426">
            <v>467</v>
          </cell>
          <cell r="J426">
            <v>1071</v>
          </cell>
          <cell r="K426">
            <v>43</v>
          </cell>
          <cell r="L426">
            <v>76</v>
          </cell>
          <cell r="M426">
            <v>633</v>
          </cell>
          <cell r="N426">
            <v>0</v>
          </cell>
          <cell r="O426">
            <v>2398</v>
          </cell>
          <cell r="P426">
            <v>9.9450400000023365E-2</v>
          </cell>
        </row>
        <row r="427">
          <cell r="A427">
            <v>2371411000</v>
          </cell>
          <cell r="B427">
            <v>20484201</v>
          </cell>
          <cell r="C427" t="str">
            <v>H</v>
          </cell>
          <cell r="D427">
            <v>-1</v>
          </cell>
          <cell r="E427" t="str">
            <v>Br. Darlehensverb. gegen verb.Unternehmen (RLZ &gt; 1J)</v>
          </cell>
          <cell r="F427" t="str">
            <v>Loans from gr.comp.(&gt;1yr) - gross value</v>
          </cell>
          <cell r="H427">
            <v>109</v>
          </cell>
          <cell r="I427">
            <v>467</v>
          </cell>
          <cell r="J427">
            <v>1080</v>
          </cell>
          <cell r="K427">
            <v>43</v>
          </cell>
          <cell r="L427">
            <v>76</v>
          </cell>
          <cell r="M427">
            <v>633</v>
          </cell>
          <cell r="N427">
            <v>0</v>
          </cell>
          <cell r="O427">
            <v>2407</v>
          </cell>
          <cell r="P427">
            <v>0.13743471999987378</v>
          </cell>
        </row>
        <row r="428">
          <cell r="A428">
            <v>2371415000</v>
          </cell>
          <cell r="B428">
            <v>20484206</v>
          </cell>
          <cell r="C428" t="str">
            <v>S</v>
          </cell>
          <cell r="D428">
            <v>1</v>
          </cell>
          <cell r="E428" t="str">
            <v>WB Darlehensverb.gegen verb.Unternehmen (RLZ &gt; 1J)</v>
          </cell>
          <cell r="F428" t="str">
            <v>Loans. from gr.comp.(&gt;1yr) - value adjust.</v>
          </cell>
          <cell r="G428" t="str">
            <v>x</v>
          </cell>
          <cell r="H428">
            <v>0</v>
          </cell>
          <cell r="I428">
            <v>0</v>
          </cell>
          <cell r="J428">
            <v>9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9</v>
          </cell>
          <cell r="P428">
            <v>3.7984319999999627E-2</v>
          </cell>
        </row>
        <row r="429">
          <cell r="A429">
            <v>2371500000</v>
          </cell>
          <cell r="B429">
            <v>20485200</v>
          </cell>
          <cell r="C429" t="str">
            <v>H</v>
          </cell>
          <cell r="D429">
            <v>-1</v>
          </cell>
          <cell r="E429" t="str">
            <v>Darlehensverb.gegen Joint Venture (RLZ &gt; 1J)</v>
          </cell>
          <cell r="F429" t="str">
            <v>Loans from joint vent. (&gt;1yr)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2371511000</v>
          </cell>
          <cell r="B430">
            <v>20485201</v>
          </cell>
          <cell r="C430" t="str">
            <v>H</v>
          </cell>
          <cell r="D430">
            <v>-1</v>
          </cell>
          <cell r="E430" t="str">
            <v>Br. Darlehensverb.gegen Joint Venture (RLZ &gt; 1J)</v>
          </cell>
          <cell r="F430" t="str">
            <v>Loans from joint vent. (&gt;1yr) - gross val.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</row>
        <row r="431">
          <cell r="A431">
            <v>2371515000</v>
          </cell>
          <cell r="B431">
            <v>20485206</v>
          </cell>
          <cell r="C431" t="str">
            <v>S</v>
          </cell>
          <cell r="D431">
            <v>1</v>
          </cell>
          <cell r="E431" t="str">
            <v>WB Darlehensverb.gegen Joint Venture (RLZ &gt; 1J)</v>
          </cell>
          <cell r="F431" t="str">
            <v>Loans from joint vent. (&gt;1yr) - value adj.</v>
          </cell>
          <cell r="G431" t="str">
            <v>x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2371600000</v>
          </cell>
          <cell r="B432">
            <v>20486200</v>
          </cell>
          <cell r="C432" t="str">
            <v>H</v>
          </cell>
          <cell r="D432">
            <v>-1</v>
          </cell>
          <cell r="E432" t="str">
            <v>Darlehensverb.gegen ass. Untern. (RLZ &gt; 1J)</v>
          </cell>
          <cell r="F432" t="str">
            <v>Loans from asso. co. (&gt;1yr)</v>
          </cell>
          <cell r="H432">
            <v>0</v>
          </cell>
          <cell r="I432">
            <v>0</v>
          </cell>
          <cell r="J432">
            <v>2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2</v>
          </cell>
          <cell r="P432">
            <v>0.10776361000000012</v>
          </cell>
        </row>
        <row r="433">
          <cell r="A433">
            <v>2371611000</v>
          </cell>
          <cell r="B433">
            <v>20486201</v>
          </cell>
          <cell r="C433" t="str">
            <v>H</v>
          </cell>
          <cell r="D433">
            <v>-1</v>
          </cell>
          <cell r="E433" t="str">
            <v>Br. Darlehensverb.gegen ass. Untern. (RLZ &gt; 1J)</v>
          </cell>
          <cell r="F433" t="str">
            <v>Loans from asso. co. (&gt;1yr)-gross value</v>
          </cell>
          <cell r="H433">
            <v>0</v>
          </cell>
          <cell r="I433">
            <v>0</v>
          </cell>
          <cell r="J433">
            <v>2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2</v>
          </cell>
          <cell r="P433">
            <v>0.10776361000000012</v>
          </cell>
        </row>
        <row r="434">
          <cell r="A434">
            <v>2371615000</v>
          </cell>
          <cell r="B434">
            <v>20486206</v>
          </cell>
          <cell r="C434" t="str">
            <v>S</v>
          </cell>
          <cell r="D434">
            <v>1</v>
          </cell>
          <cell r="E434" t="str">
            <v>WB Darlehensverb.gegen ass. Untern. (RLZ &gt; 1J)</v>
          </cell>
          <cell r="F434" t="str">
            <v>Loans from asso. co. (&gt;1yr)-value adjust.</v>
          </cell>
          <cell r="G434" t="str">
            <v>x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</row>
        <row r="435">
          <cell r="A435">
            <v>2371700000</v>
          </cell>
          <cell r="B435">
            <v>20487200</v>
          </cell>
          <cell r="C435" t="str">
            <v>H</v>
          </cell>
          <cell r="D435">
            <v>-1</v>
          </cell>
          <cell r="E435" t="str">
            <v>Darlehensverb.gegen Beteiligungen (RLZ &gt; 1J)</v>
          </cell>
          <cell r="F435" t="str">
            <v>Loans from o. eq. inv.(&gt;1yr)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</row>
        <row r="436">
          <cell r="A436">
            <v>2371711000</v>
          </cell>
          <cell r="B436">
            <v>20487201</v>
          </cell>
          <cell r="C436" t="str">
            <v>H</v>
          </cell>
          <cell r="D436">
            <v>-1</v>
          </cell>
          <cell r="E436" t="str">
            <v>Br. Darlehensverb.gegen Beteiligungen (RLZ &gt; 1J)</v>
          </cell>
          <cell r="F436" t="str">
            <v>Loans from o. eq. inv.(&gt;1yr)-gross value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</row>
        <row r="437">
          <cell r="A437">
            <v>2371715000</v>
          </cell>
          <cell r="B437">
            <v>20487206</v>
          </cell>
          <cell r="C437" t="str">
            <v>S</v>
          </cell>
          <cell r="D437">
            <v>1</v>
          </cell>
          <cell r="E437" t="str">
            <v>WB Darlehensverb.gegen Beteiligungen (RLZ &gt; 1J)</v>
          </cell>
          <cell r="F437" t="str">
            <v>Loans from o. eq. inv.(&gt;1yr)-value adj.</v>
          </cell>
          <cell r="G437" t="str">
            <v>x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</row>
        <row r="438">
          <cell r="A438">
            <v>2371800000</v>
          </cell>
          <cell r="B438" t="str">
            <v>New Position</v>
          </cell>
          <cell r="C438" t="str">
            <v>H</v>
          </cell>
          <cell r="D438">
            <v>-1</v>
          </cell>
          <cell r="E438" t="str">
            <v>Sonstige nicht finanzielle-Verbindlichkeiten langfristig</v>
          </cell>
          <cell r="H438">
            <v>440</v>
          </cell>
          <cell r="I438">
            <v>0</v>
          </cell>
          <cell r="J438">
            <v>6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O438">
            <v>446</v>
          </cell>
          <cell r="P438">
            <v>1.0518410000031508E-2</v>
          </cell>
        </row>
        <row r="439">
          <cell r="A439">
            <v>2371811000</v>
          </cell>
          <cell r="B439" t="str">
            <v>New Position</v>
          </cell>
          <cell r="C439" t="str">
            <v>H</v>
          </cell>
          <cell r="D439">
            <v>-1</v>
          </cell>
          <cell r="E439" t="str">
            <v>Br. Sonstige nicht finanzielle-Verbindlichkeiten langfristig</v>
          </cell>
          <cell r="H439">
            <v>0</v>
          </cell>
          <cell r="I439">
            <v>0</v>
          </cell>
          <cell r="J439">
            <v>20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O439">
            <v>20</v>
          </cell>
          <cell r="P439">
            <v>0.45809741000000059</v>
          </cell>
        </row>
        <row r="440">
          <cell r="A440">
            <v>2371815000</v>
          </cell>
          <cell r="B440" t="str">
            <v>New Position</v>
          </cell>
          <cell r="C440" t="str">
            <v>S</v>
          </cell>
          <cell r="D440">
            <v>1</v>
          </cell>
          <cell r="E440" t="str">
            <v>WB Sonstige nicht finanzielle-Verbindlichkeiten langfristig</v>
          </cell>
          <cell r="G440" t="str">
            <v>x</v>
          </cell>
          <cell r="H440">
            <v>0</v>
          </cell>
          <cell r="I440">
            <v>0</v>
          </cell>
          <cell r="J440">
            <v>14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14</v>
          </cell>
          <cell r="P440">
            <v>0.26160615000000043</v>
          </cell>
        </row>
        <row r="441">
          <cell r="A441">
            <v>2371816000</v>
          </cell>
          <cell r="C441" t="str">
            <v>H</v>
          </cell>
          <cell r="D441">
            <v>-1</v>
          </cell>
          <cell r="E441" t="str">
            <v>Verpflichtungen aus Kundenbindungsprogrammen (RLZ &gt; 1J)</v>
          </cell>
          <cell r="G441" t="str">
            <v xml:space="preserve"> </v>
          </cell>
          <cell r="H441">
            <v>440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440</v>
          </cell>
          <cell r="P441">
            <v>0.18597285000004149</v>
          </cell>
        </row>
        <row r="442">
          <cell r="A442">
            <v>2390000000</v>
          </cell>
          <cell r="B442" t="str">
            <v>New Position</v>
          </cell>
          <cell r="C442" t="str">
            <v>H</v>
          </cell>
          <cell r="D442">
            <v>-1</v>
          </cell>
          <cell r="E442" t="str">
            <v>Erh. Anzahl. und pass. RAP langfristig</v>
          </cell>
          <cell r="F442" t="str">
            <v>Advance payments received and deferred income longterm</v>
          </cell>
          <cell r="H442">
            <v>703</v>
          </cell>
          <cell r="I442">
            <v>0</v>
          </cell>
          <cell r="J442">
            <v>7</v>
          </cell>
          <cell r="K442">
            <v>0</v>
          </cell>
          <cell r="L442">
            <v>2</v>
          </cell>
          <cell r="M442">
            <v>2</v>
          </cell>
          <cell r="N442">
            <v>0</v>
          </cell>
          <cell r="O442">
            <v>714</v>
          </cell>
          <cell r="P442">
            <v>0.16256090999991102</v>
          </cell>
        </row>
        <row r="443">
          <cell r="A443">
            <v>2390518000</v>
          </cell>
          <cell r="B443" t="str">
            <v>New Position</v>
          </cell>
          <cell r="C443" t="str">
            <v>H</v>
          </cell>
          <cell r="D443">
            <v>-1</v>
          </cell>
          <cell r="E443" t="str">
            <v>Erhaltene Anzahlungen Fremde (RLZ &gt; 1J)</v>
          </cell>
          <cell r="F443" t="str">
            <v>Advance payments received third parties (&gt;1yr)</v>
          </cell>
          <cell r="H443">
            <v>3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3</v>
          </cell>
          <cell r="P443">
            <v>0.35295420000000011</v>
          </cell>
        </row>
        <row r="444">
          <cell r="A444">
            <v>2392015000</v>
          </cell>
          <cell r="B444">
            <v>20500050</v>
          </cell>
          <cell r="C444" t="str">
            <v>H</v>
          </cell>
          <cell r="D444">
            <v>-1</v>
          </cell>
          <cell r="E444" t="str">
            <v>Sonstige passive Rechnungsabgrenzungsposten (RLZ &gt; 1J)</v>
          </cell>
          <cell r="F444" t="str">
            <v>Deferred income (&gt;1yr)</v>
          </cell>
          <cell r="G444" t="str">
            <v>x</v>
          </cell>
          <cell r="H444">
            <v>1</v>
          </cell>
          <cell r="I444">
            <v>0</v>
          </cell>
          <cell r="J444">
            <v>7</v>
          </cell>
          <cell r="K444">
            <v>0</v>
          </cell>
          <cell r="L444">
            <v>2</v>
          </cell>
          <cell r="M444">
            <v>2</v>
          </cell>
          <cell r="N444">
            <v>0</v>
          </cell>
          <cell r="O444">
            <v>12</v>
          </cell>
          <cell r="P444">
            <v>0.16317177999999899</v>
          </cell>
        </row>
        <row r="445">
          <cell r="A445">
            <v>2392016000</v>
          </cell>
          <cell r="C445" t="str">
            <v>H</v>
          </cell>
          <cell r="D445">
            <v>-1</v>
          </cell>
          <cell r="E445" t="str">
            <v>Passiver RAP aus Kundenbindungsprogrammen (RLZ &gt;1J)</v>
          </cell>
          <cell r="G445" t="str">
            <v xml:space="preserve"> </v>
          </cell>
          <cell r="H445">
            <v>699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699</v>
          </cell>
          <cell r="P445">
            <v>0.35234333000005336</v>
          </cell>
        </row>
        <row r="446">
          <cell r="A446">
            <v>2400111000</v>
          </cell>
          <cell r="B446">
            <v>20320100</v>
          </cell>
          <cell r="C446" t="str">
            <v>H</v>
          </cell>
          <cell r="D446">
            <v>-1</v>
          </cell>
          <cell r="E446" t="str">
            <v>Latente Ertragsteuerverpflichtungen</v>
          </cell>
          <cell r="F446" t="str">
            <v>Deferred income tax liabilities</v>
          </cell>
          <cell r="H446">
            <v>139</v>
          </cell>
          <cell r="I446">
            <v>0</v>
          </cell>
          <cell r="J446">
            <v>3</v>
          </cell>
          <cell r="K446">
            <v>14</v>
          </cell>
          <cell r="L446">
            <v>0</v>
          </cell>
          <cell r="M446">
            <v>6</v>
          </cell>
          <cell r="N446">
            <v>4</v>
          </cell>
          <cell r="O446">
            <v>167</v>
          </cell>
          <cell r="P446">
            <v>0.33369102000000339</v>
          </cell>
        </row>
        <row r="447">
          <cell r="A447">
            <v>2500000000</v>
          </cell>
          <cell r="B447" t="str">
            <v>New Position</v>
          </cell>
          <cell r="C447" t="str">
            <v>H</v>
          </cell>
          <cell r="D447">
            <v>-1</v>
          </cell>
          <cell r="E447" t="str">
            <v>Kurzfristige Rückstellungen und Verbindlichkeiten</v>
          </cell>
          <cell r="F447" t="str">
            <v>Short-term liabilities</v>
          </cell>
          <cell r="G447" t="str">
            <v>x</v>
          </cell>
          <cell r="H447">
            <v>9788</v>
          </cell>
          <cell r="I447">
            <v>437</v>
          </cell>
          <cell r="J447">
            <v>1212</v>
          </cell>
          <cell r="K447">
            <v>670</v>
          </cell>
          <cell r="L447">
            <v>124</v>
          </cell>
          <cell r="M447">
            <v>913</v>
          </cell>
          <cell r="N447">
            <v>33</v>
          </cell>
          <cell r="O447">
            <v>13178</v>
          </cell>
          <cell r="P447">
            <v>0.67156031000013172</v>
          </cell>
        </row>
        <row r="448">
          <cell r="A448">
            <v>2520000000</v>
          </cell>
          <cell r="B448" t="str">
            <v>New Position</v>
          </cell>
          <cell r="C448" t="str">
            <v>H</v>
          </cell>
          <cell r="D448">
            <v>-1</v>
          </cell>
          <cell r="E448" t="str">
            <v>Sonstige Rückstellungen kurzfristig</v>
          </cell>
          <cell r="F448" t="str">
            <v>Other provisions (&lt;1yr)</v>
          </cell>
          <cell r="H448">
            <v>444</v>
          </cell>
          <cell r="I448">
            <v>31</v>
          </cell>
          <cell r="J448">
            <v>279</v>
          </cell>
          <cell r="K448">
            <v>43</v>
          </cell>
          <cell r="L448">
            <v>17</v>
          </cell>
          <cell r="M448">
            <v>19</v>
          </cell>
          <cell r="N448">
            <v>0</v>
          </cell>
          <cell r="O448">
            <v>831</v>
          </cell>
          <cell r="P448">
            <v>0.19674924000003102</v>
          </cell>
        </row>
        <row r="449">
          <cell r="A449">
            <v>2520111000</v>
          </cell>
          <cell r="B449">
            <v>20340610</v>
          </cell>
          <cell r="C449" t="str">
            <v>H</v>
          </cell>
          <cell r="D449">
            <v>-1</v>
          </cell>
          <cell r="E449" t="str">
            <v>So.Rst.für Miles and More (RLZ &lt; 1J)</v>
          </cell>
          <cell r="F449" t="str">
            <v>Other prov. f. Miles &amp; More (&lt;1yr)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</row>
        <row r="450">
          <cell r="A450">
            <v>2520400000</v>
          </cell>
          <cell r="B450" t="str">
            <v>New Position</v>
          </cell>
          <cell r="C450" t="str">
            <v>H</v>
          </cell>
          <cell r="D450">
            <v>-1</v>
          </cell>
          <cell r="E450" t="str">
            <v>So.Rst. Drohv.a.schweb. Geschäften (RLZ &lt; 1J)</v>
          </cell>
          <cell r="F450" t="str">
            <v>O.prov.-anticip. losses rel. to onerous contracts (&lt;1yr)</v>
          </cell>
          <cell r="G450" t="str">
            <v>x</v>
          </cell>
          <cell r="H450">
            <v>4</v>
          </cell>
          <cell r="I450">
            <v>0</v>
          </cell>
          <cell r="J450">
            <v>41</v>
          </cell>
          <cell r="K450">
            <v>3</v>
          </cell>
          <cell r="L450">
            <v>2</v>
          </cell>
          <cell r="M450">
            <v>1</v>
          </cell>
          <cell r="N450">
            <v>0</v>
          </cell>
          <cell r="O450">
            <v>47</v>
          </cell>
          <cell r="P450">
            <v>0.29915998999999971</v>
          </cell>
        </row>
        <row r="451">
          <cell r="A451">
            <v>2520410000</v>
          </cell>
          <cell r="B451" t="str">
            <v>New Position</v>
          </cell>
          <cell r="C451" t="str">
            <v>H</v>
          </cell>
          <cell r="D451">
            <v>-1</v>
          </cell>
          <cell r="E451" t="str">
            <v>So.Rst. Drohv. Flz Finanzlease kurzfristig</v>
          </cell>
          <cell r="F451" t="str">
            <v>O.prov.-impend.loss.-AC finance leases-short term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</row>
        <row r="452">
          <cell r="A452">
            <v>2520411000</v>
          </cell>
          <cell r="B452">
            <v>20341110</v>
          </cell>
          <cell r="C452" t="str">
            <v>H</v>
          </cell>
          <cell r="D452">
            <v>-1</v>
          </cell>
          <cell r="E452" t="str">
            <v>So.Rst. Drohv. Flz Finanzlease (RLZ &lt; 1J)</v>
          </cell>
          <cell r="F452" t="str">
            <v>O.prov.-impend.loss.-AC finance leases-(&lt;1yr)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A453">
            <v>2520413000</v>
          </cell>
          <cell r="B453">
            <v>20341150</v>
          </cell>
          <cell r="C453" t="str">
            <v>H</v>
          </cell>
          <cell r="D453">
            <v>-1</v>
          </cell>
          <cell r="E453" t="str">
            <v>Ko.int. So.Rst. Drohv. Flz Finanzlease</v>
          </cell>
          <cell r="F453" t="str">
            <v>O.prov.-impend.loss.-AC fin. leases-intragr</v>
          </cell>
          <cell r="G453" t="str">
            <v>x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</row>
        <row r="454">
          <cell r="A454">
            <v>2520420000</v>
          </cell>
          <cell r="B454" t="str">
            <v>New Position</v>
          </cell>
          <cell r="C454" t="str">
            <v>H</v>
          </cell>
          <cell r="D454">
            <v>-1</v>
          </cell>
          <cell r="E454" t="str">
            <v>So.Rst. Drohv. Flz. Operating Lease  kurzfristig</v>
          </cell>
          <cell r="F454" t="str">
            <v>O.prov.-impend.loss.-AC operating leases-short term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2520421000</v>
          </cell>
          <cell r="B455">
            <v>20341210</v>
          </cell>
          <cell r="C455" t="str">
            <v>H</v>
          </cell>
          <cell r="D455">
            <v>-1</v>
          </cell>
          <cell r="E455" t="str">
            <v>So.Rst. Drohv. Flz. Operating Lease (RLZ &lt; 1J)</v>
          </cell>
          <cell r="F455" t="str">
            <v>O.prov.-impend.loss.-AC operating leases-(&lt;1yr)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</row>
        <row r="456">
          <cell r="A456">
            <v>2520423000</v>
          </cell>
          <cell r="B456">
            <v>20341250</v>
          </cell>
          <cell r="C456" t="str">
            <v>H</v>
          </cell>
          <cell r="D456">
            <v>-1</v>
          </cell>
          <cell r="E456" t="str">
            <v>Ko.int. So.Rst. Drohv. Flz. Operating Lease</v>
          </cell>
          <cell r="F456" t="str">
            <v>O.prov.-impend.loss.-AC op. leases-intragr</v>
          </cell>
          <cell r="G456" t="str">
            <v>x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2520430000</v>
          </cell>
          <cell r="B457" t="str">
            <v>New Position</v>
          </cell>
          <cell r="C457" t="str">
            <v>H</v>
          </cell>
          <cell r="D457">
            <v>-1</v>
          </cell>
          <cell r="E457" t="str">
            <v>So.Rst. Drohv. fin./op. übrige Lease  kurzfristig</v>
          </cell>
          <cell r="F457" t="str">
            <v>O.prov.-impend.loss.-oth. fin.lease-short term</v>
          </cell>
          <cell r="H457">
            <v>1</v>
          </cell>
          <cell r="I457">
            <v>0</v>
          </cell>
          <cell r="J457">
            <v>1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2</v>
          </cell>
          <cell r="P457">
            <v>0.36360547999999993</v>
          </cell>
        </row>
        <row r="458">
          <cell r="A458">
            <v>2520431000</v>
          </cell>
          <cell r="B458">
            <v>20341310</v>
          </cell>
          <cell r="C458" t="str">
            <v>H</v>
          </cell>
          <cell r="D458">
            <v>-1</v>
          </cell>
          <cell r="E458" t="str">
            <v>So.Rst. Drohv. fin./op. übrige Lease (RLZ &lt; 1J)</v>
          </cell>
          <cell r="F458" t="str">
            <v>O.prov.-impend.loss.-oth. fin.lease-(&lt;1yr)</v>
          </cell>
          <cell r="H458">
            <v>1</v>
          </cell>
          <cell r="I458">
            <v>0</v>
          </cell>
          <cell r="J458">
            <v>1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2</v>
          </cell>
          <cell r="P458">
            <v>0.36360547999999993</v>
          </cell>
        </row>
        <row r="459">
          <cell r="A459">
            <v>2520433000</v>
          </cell>
          <cell r="B459">
            <v>20341350</v>
          </cell>
          <cell r="C459" t="str">
            <v>H</v>
          </cell>
          <cell r="D459">
            <v>-1</v>
          </cell>
          <cell r="E459" t="str">
            <v>Ko.int. So.Rst. Drohv. fin./op. übrige Lease</v>
          </cell>
          <cell r="F459" t="str">
            <v>O.prov.-impend.loss.-oth. fin.lease-intragr</v>
          </cell>
          <cell r="G459" t="str">
            <v>x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</row>
        <row r="460">
          <cell r="A460">
            <v>2520440000</v>
          </cell>
          <cell r="B460" t="str">
            <v>New Position</v>
          </cell>
          <cell r="C460" t="str">
            <v>H</v>
          </cell>
          <cell r="D460">
            <v>-1</v>
          </cell>
          <cell r="E460" t="str">
            <v>So. Rst. Drohverl. Treibstoffsich. kurzfristig</v>
          </cell>
          <cell r="F460" t="str">
            <v>O.prov.-impend.loss. f. fuel-short term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</row>
        <row r="461">
          <cell r="A461">
            <v>2520441000</v>
          </cell>
          <cell r="B461">
            <v>20342110</v>
          </cell>
          <cell r="C461" t="str">
            <v>H</v>
          </cell>
          <cell r="D461">
            <v>-1</v>
          </cell>
          <cell r="E461" t="str">
            <v>So. Rst. Drohverl. Treibstoffsich. (RLZ &lt; 1J)</v>
          </cell>
          <cell r="F461" t="str">
            <v>O.prov.-impend.loss. f. fuel (&lt;1yr)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</row>
        <row r="462">
          <cell r="A462">
            <v>2520443000</v>
          </cell>
          <cell r="B462">
            <v>20342150</v>
          </cell>
          <cell r="C462" t="str">
            <v>H</v>
          </cell>
          <cell r="D462">
            <v>-1</v>
          </cell>
          <cell r="E462" t="str">
            <v>Ko.int. So. Rst. Drohverl. Treibstoffsich.</v>
          </cell>
          <cell r="F462" t="str">
            <v>O.prov.-impend.loss. f. fuel - intragroup</v>
          </cell>
          <cell r="G462" t="str">
            <v>x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</row>
        <row r="463">
          <cell r="A463">
            <v>2520450000</v>
          </cell>
          <cell r="B463" t="str">
            <v>New Position</v>
          </cell>
          <cell r="C463" t="str">
            <v>H</v>
          </cell>
          <cell r="D463">
            <v>-1</v>
          </cell>
          <cell r="E463" t="str">
            <v>So.Rst. Drohverluste Devisensich. kurzfristig</v>
          </cell>
          <cell r="F463" t="str">
            <v>O.prov.-impend.loss. f. exchange rate-short term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</row>
        <row r="464">
          <cell r="A464">
            <v>2520451000</v>
          </cell>
          <cell r="B464">
            <v>20342210</v>
          </cell>
          <cell r="C464" t="str">
            <v>H</v>
          </cell>
          <cell r="D464">
            <v>-1</v>
          </cell>
          <cell r="E464" t="str">
            <v>So.Rst. Drohverluste Devisensich. (RLZ &lt; 1J)</v>
          </cell>
          <cell r="F464" t="str">
            <v>O.prov.-impend.loss. f. exchange rate (&lt;1yr)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</row>
        <row r="465">
          <cell r="A465">
            <v>2520453000</v>
          </cell>
          <cell r="B465">
            <v>20342250</v>
          </cell>
          <cell r="C465" t="str">
            <v>H</v>
          </cell>
          <cell r="D465">
            <v>-1</v>
          </cell>
          <cell r="E465" t="str">
            <v>Ko.int. So.Rst. Drohverluste Devisensich.</v>
          </cell>
          <cell r="F465" t="str">
            <v>O.prov.-impend.loss. f. exchange rate-intragr</v>
          </cell>
          <cell r="G465" t="str">
            <v>x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</row>
        <row r="466">
          <cell r="A466">
            <v>2520460000</v>
          </cell>
          <cell r="B466" t="str">
            <v>New Position</v>
          </cell>
          <cell r="C466" t="str">
            <v>H</v>
          </cell>
          <cell r="D466">
            <v>-1</v>
          </cell>
          <cell r="E466" t="str">
            <v>So.Rst. Drohv. Mieteverh.(no Lease) kurzfristig</v>
          </cell>
          <cell r="F466" t="str">
            <v>O.prov.-impend.loss. f. rent/rental-short term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A467">
            <v>2520461000</v>
          </cell>
          <cell r="B467">
            <v>20342310</v>
          </cell>
          <cell r="C467" t="str">
            <v>H</v>
          </cell>
          <cell r="D467">
            <v>-1</v>
          </cell>
          <cell r="E467" t="str">
            <v>So.Rst. Drohv. Mieteverh.(no Lease) (RLZ &lt; 1J)</v>
          </cell>
          <cell r="F467" t="str">
            <v>O.prov.-impend.loss. f. rent/rental (&lt;1yr)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A468">
            <v>2520463000</v>
          </cell>
          <cell r="B468">
            <v>20342350</v>
          </cell>
          <cell r="C468" t="str">
            <v>H</v>
          </cell>
          <cell r="D468">
            <v>-1</v>
          </cell>
          <cell r="E468" t="str">
            <v>Ko.int. So.Rst. Drohv. Mieteverh. (no Lease)</v>
          </cell>
          <cell r="F468" t="str">
            <v>O.prov.-impend.loss. f. rent/rental-intragr.</v>
          </cell>
          <cell r="G468" t="str">
            <v>x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A469">
            <v>2520470000</v>
          </cell>
          <cell r="B469" t="str">
            <v>New Position</v>
          </cell>
          <cell r="C469" t="str">
            <v>H</v>
          </cell>
          <cell r="D469">
            <v>-1</v>
          </cell>
          <cell r="E469" t="str">
            <v>So.Rst. aus übrigen Drohverlusten kurzfristig</v>
          </cell>
          <cell r="F469" t="str">
            <v>Other prov. f. impending losses-short term</v>
          </cell>
          <cell r="H469">
            <v>2</v>
          </cell>
          <cell r="I469">
            <v>0</v>
          </cell>
          <cell r="J469">
            <v>39</v>
          </cell>
          <cell r="K469">
            <v>2</v>
          </cell>
          <cell r="L469">
            <v>2</v>
          </cell>
          <cell r="M469">
            <v>0</v>
          </cell>
          <cell r="N469">
            <v>0</v>
          </cell>
          <cell r="O469">
            <v>45</v>
          </cell>
          <cell r="P469">
            <v>6.4445490000004213E-2</v>
          </cell>
        </row>
        <row r="470">
          <cell r="A470">
            <v>2520471000</v>
          </cell>
          <cell r="B470">
            <v>20342410</v>
          </cell>
          <cell r="C470" t="str">
            <v>H</v>
          </cell>
          <cell r="D470">
            <v>-1</v>
          </cell>
          <cell r="E470" t="str">
            <v>So.Rst. aus übrigen Drohverlusten (RLZ &lt; 1J)</v>
          </cell>
          <cell r="F470" t="str">
            <v>Other prov. f. impending losses (&lt;1yr)</v>
          </cell>
          <cell r="H470">
            <v>2</v>
          </cell>
          <cell r="I470">
            <v>0</v>
          </cell>
          <cell r="J470">
            <v>34</v>
          </cell>
          <cell r="K470">
            <v>2</v>
          </cell>
          <cell r="L470">
            <v>2</v>
          </cell>
          <cell r="M470">
            <v>0</v>
          </cell>
          <cell r="N470">
            <v>0</v>
          </cell>
          <cell r="O470">
            <v>40</v>
          </cell>
          <cell r="P470">
            <v>6.0329509999995423E-2</v>
          </cell>
        </row>
        <row r="471">
          <cell r="A471">
            <v>2520473000</v>
          </cell>
          <cell r="B471">
            <v>20342450</v>
          </cell>
          <cell r="C471" t="str">
            <v>H</v>
          </cell>
          <cell r="D471">
            <v>-1</v>
          </cell>
          <cell r="E471" t="str">
            <v>Ko.int. So.Rst. aus übrigen Drohverlusten</v>
          </cell>
          <cell r="F471" t="str">
            <v>Other prov. f. impending losses - intragroup</v>
          </cell>
          <cell r="G471" t="str">
            <v>x</v>
          </cell>
          <cell r="H471">
            <v>0</v>
          </cell>
          <cell r="I471">
            <v>0</v>
          </cell>
          <cell r="J471">
            <v>5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5</v>
          </cell>
          <cell r="P471">
            <v>0.12477499999999964</v>
          </cell>
        </row>
        <row r="472">
          <cell r="A472">
            <v>2520511000</v>
          </cell>
          <cell r="C472" t="str">
            <v>H</v>
          </cell>
          <cell r="D472">
            <v>-1</v>
          </cell>
          <cell r="E472" t="str">
            <v>So.Rst. Rückgabeverpflichtung Emissionszertifikate (RLZ &lt;1J)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4.0000000000000003E-7</v>
          </cell>
        </row>
        <row r="473">
          <cell r="A473">
            <v>2520800000</v>
          </cell>
          <cell r="B473" t="str">
            <v>New Position</v>
          </cell>
          <cell r="C473" t="str">
            <v>H</v>
          </cell>
          <cell r="D473">
            <v>-1</v>
          </cell>
          <cell r="E473" t="str">
            <v>So.Rst. Gewährleistungen kurzfristig</v>
          </cell>
          <cell r="F473" t="str">
            <v>Other prov. f. guarantee-short term</v>
          </cell>
          <cell r="H473">
            <v>0</v>
          </cell>
          <cell r="I473">
            <v>0</v>
          </cell>
          <cell r="J473">
            <v>26</v>
          </cell>
          <cell r="K473">
            <v>0</v>
          </cell>
          <cell r="L473">
            <v>4</v>
          </cell>
          <cell r="M473">
            <v>0</v>
          </cell>
          <cell r="N473">
            <v>0</v>
          </cell>
          <cell r="O473">
            <v>30</v>
          </cell>
          <cell r="P473">
            <v>4.7790009999999938E-2</v>
          </cell>
        </row>
        <row r="474">
          <cell r="A474">
            <v>2520811000</v>
          </cell>
          <cell r="B474">
            <v>20340310</v>
          </cell>
          <cell r="C474" t="str">
            <v>H</v>
          </cell>
          <cell r="D474">
            <v>-1</v>
          </cell>
          <cell r="E474" t="str">
            <v>So.Rst. Gewährleistungen (RLZ &lt; 1J)</v>
          </cell>
          <cell r="F474" t="str">
            <v>Other prov. f. guarantee (&lt;1yr)</v>
          </cell>
          <cell r="H474">
            <v>0</v>
          </cell>
          <cell r="I474">
            <v>0</v>
          </cell>
          <cell r="J474">
            <v>19</v>
          </cell>
          <cell r="K474">
            <v>0</v>
          </cell>
          <cell r="L474">
            <v>4</v>
          </cell>
          <cell r="M474">
            <v>0</v>
          </cell>
          <cell r="N474">
            <v>0</v>
          </cell>
          <cell r="O474">
            <v>23</v>
          </cell>
          <cell r="P474">
            <v>0.20894387000000236</v>
          </cell>
        </row>
        <row r="475">
          <cell r="A475">
            <v>2520813000</v>
          </cell>
          <cell r="B475">
            <v>20340350</v>
          </cell>
          <cell r="C475" t="str">
            <v>H</v>
          </cell>
          <cell r="D475">
            <v>-1</v>
          </cell>
          <cell r="E475" t="str">
            <v>Ko.int. So.Rst. Gewährleistungen</v>
          </cell>
          <cell r="F475" t="str">
            <v>Other prov. f. guarantee-intragroup</v>
          </cell>
          <cell r="G475" t="str">
            <v>x</v>
          </cell>
          <cell r="H475">
            <v>0</v>
          </cell>
          <cell r="I475">
            <v>0</v>
          </cell>
          <cell r="J475">
            <v>7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7</v>
          </cell>
          <cell r="P475">
            <v>0.16115386000000065</v>
          </cell>
        </row>
        <row r="476">
          <cell r="A476">
            <v>2520900000</v>
          </cell>
          <cell r="B476" t="str">
            <v>New Position</v>
          </cell>
          <cell r="C476" t="str">
            <v>H</v>
          </cell>
          <cell r="D476">
            <v>-1</v>
          </cell>
          <cell r="E476" t="str">
            <v>So.Rst. Für MRO Kundenverträge kurzfristig</v>
          </cell>
          <cell r="F476" t="str">
            <v>Other prov. MRO customer contracts - short term</v>
          </cell>
          <cell r="H476">
            <v>0</v>
          </cell>
          <cell r="I476">
            <v>0</v>
          </cell>
          <cell r="J476">
            <v>135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135</v>
          </cell>
          <cell r="P476">
            <v>0.27934340999999563</v>
          </cell>
        </row>
        <row r="477">
          <cell r="A477">
            <v>2520911000</v>
          </cell>
          <cell r="B477">
            <v>20345010</v>
          </cell>
          <cell r="C477" t="str">
            <v>H</v>
          </cell>
          <cell r="D477">
            <v>-1</v>
          </cell>
          <cell r="E477" t="str">
            <v>So.Rst. Für MRO Kundenverträge (RLZ &lt; 1 J)</v>
          </cell>
          <cell r="F477" t="str">
            <v>Other prov. MRO customer contracts (&lt;1yr)</v>
          </cell>
          <cell r="H477">
            <v>0</v>
          </cell>
          <cell r="I477">
            <v>0</v>
          </cell>
          <cell r="J477">
            <v>105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105</v>
          </cell>
          <cell r="P477">
            <v>0.24879799999999364</v>
          </cell>
        </row>
        <row r="478">
          <cell r="A478">
            <v>2520913000</v>
          </cell>
          <cell r="B478">
            <v>20345050</v>
          </cell>
          <cell r="C478" t="str">
            <v>H</v>
          </cell>
          <cell r="D478">
            <v>-1</v>
          </cell>
          <cell r="E478" t="str">
            <v>Ko.int. So.Rst. Für MRO Kundenverträge</v>
          </cell>
          <cell r="F478" t="str">
            <v>Other prov. MRO customer contracts - intragroup</v>
          </cell>
          <cell r="G478" t="str">
            <v>x</v>
          </cell>
          <cell r="H478">
            <v>0</v>
          </cell>
          <cell r="I478">
            <v>0</v>
          </cell>
          <cell r="J478">
            <v>30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30</v>
          </cell>
          <cell r="P478">
            <v>3.0545409999998441E-2</v>
          </cell>
        </row>
        <row r="479">
          <cell r="A479">
            <v>2521500000</v>
          </cell>
          <cell r="B479" t="str">
            <v>New Position</v>
          </cell>
          <cell r="C479" t="str">
            <v>H</v>
          </cell>
          <cell r="D479">
            <v>-1</v>
          </cell>
          <cell r="E479" t="str">
            <v>so. Rst. Umweltsanierung kurzfristig</v>
          </cell>
          <cell r="F479" t="str">
            <v>O. prov. f. damage of the environment-short term</v>
          </cell>
          <cell r="H479">
            <v>3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3</v>
          </cell>
          <cell r="P479">
            <v>0.47972598</v>
          </cell>
        </row>
        <row r="480">
          <cell r="A480">
            <v>2521511000</v>
          </cell>
          <cell r="B480">
            <v>20342610</v>
          </cell>
          <cell r="C480" t="str">
            <v>H</v>
          </cell>
          <cell r="D480">
            <v>-1</v>
          </cell>
          <cell r="E480" t="str">
            <v>so. Rst. Umweltsanierung (RLZ &lt; 1J)</v>
          </cell>
          <cell r="F480" t="str">
            <v>O. prov. f. damage of the environment (&lt;1yr)</v>
          </cell>
          <cell r="H480">
            <v>3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3</v>
          </cell>
          <cell r="P480">
            <v>0.47972598</v>
          </cell>
        </row>
        <row r="481">
          <cell r="A481">
            <v>2521513000</v>
          </cell>
          <cell r="B481">
            <v>20342650</v>
          </cell>
          <cell r="C481" t="str">
            <v>H</v>
          </cell>
          <cell r="D481">
            <v>-1</v>
          </cell>
          <cell r="E481" t="str">
            <v>Ko.int. So. Rst. Umweltsanierung</v>
          </cell>
          <cell r="F481" t="str">
            <v>O. prov. f. damage of the environment-intragr</v>
          </cell>
          <cell r="G481" t="str">
            <v>x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A482">
            <v>2522000000</v>
          </cell>
          <cell r="B482" t="str">
            <v>New Position</v>
          </cell>
          <cell r="C482" t="str">
            <v>H</v>
          </cell>
          <cell r="D482">
            <v>-1</v>
          </cell>
          <cell r="E482" t="str">
            <v>So.Rst. für laufende Prozesse kurzfristig</v>
          </cell>
          <cell r="F482" t="str">
            <v>Other prov. f. case-short term</v>
          </cell>
          <cell r="H482">
            <v>67</v>
          </cell>
          <cell r="I482">
            <v>2</v>
          </cell>
          <cell r="J482">
            <v>4</v>
          </cell>
          <cell r="K482">
            <v>10</v>
          </cell>
          <cell r="L482">
            <v>0</v>
          </cell>
          <cell r="M482">
            <v>0</v>
          </cell>
          <cell r="N482">
            <v>0</v>
          </cell>
          <cell r="O482">
            <v>83</v>
          </cell>
          <cell r="P482">
            <v>0.28969418000001212</v>
          </cell>
        </row>
        <row r="483">
          <cell r="A483">
            <v>2522011000</v>
          </cell>
          <cell r="B483">
            <v>20340410</v>
          </cell>
          <cell r="C483" t="str">
            <v>H</v>
          </cell>
          <cell r="D483">
            <v>-1</v>
          </cell>
          <cell r="E483" t="str">
            <v>So.Rst. für laufende Prozesse (RLZ &lt; 1J)</v>
          </cell>
          <cell r="F483" t="str">
            <v>Other prov. f. case (&lt;1yr)</v>
          </cell>
          <cell r="H483">
            <v>67</v>
          </cell>
          <cell r="I483">
            <v>2</v>
          </cell>
          <cell r="J483">
            <v>4</v>
          </cell>
          <cell r="K483">
            <v>10</v>
          </cell>
          <cell r="L483">
            <v>0</v>
          </cell>
          <cell r="M483">
            <v>0</v>
          </cell>
          <cell r="N483">
            <v>0</v>
          </cell>
          <cell r="O483">
            <v>83</v>
          </cell>
          <cell r="P483">
            <v>0.28969418000001212</v>
          </cell>
        </row>
        <row r="484">
          <cell r="A484">
            <v>2522013000</v>
          </cell>
          <cell r="B484">
            <v>20340450</v>
          </cell>
          <cell r="C484" t="str">
            <v>H</v>
          </cell>
          <cell r="D484">
            <v>-1</v>
          </cell>
          <cell r="E484" t="str">
            <v>Ko.int. So.Rst. für laufende Prozesse</v>
          </cell>
          <cell r="F484" t="str">
            <v>Other prov. f. case-intragroup</v>
          </cell>
          <cell r="G484" t="str">
            <v>x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A485">
            <v>2522500000</v>
          </cell>
          <cell r="B485" t="str">
            <v>New Position</v>
          </cell>
          <cell r="C485" t="str">
            <v>H</v>
          </cell>
          <cell r="D485">
            <v>-1</v>
          </cell>
          <cell r="E485" t="str">
            <v>So. Rst. Restrukturierung/Abfind. kurzfristig</v>
          </cell>
          <cell r="F485" t="str">
            <v>O. prov. for restructuring/compensation-short term</v>
          </cell>
          <cell r="H485">
            <v>92</v>
          </cell>
          <cell r="I485">
            <v>3</v>
          </cell>
          <cell r="J485">
            <v>22</v>
          </cell>
          <cell r="K485">
            <v>10</v>
          </cell>
          <cell r="L485">
            <v>6</v>
          </cell>
          <cell r="M485">
            <v>1</v>
          </cell>
          <cell r="N485">
            <v>0</v>
          </cell>
          <cell r="O485">
            <v>134</v>
          </cell>
          <cell r="P485">
            <v>0.44832633999999416</v>
          </cell>
        </row>
        <row r="486">
          <cell r="A486">
            <v>2522511000</v>
          </cell>
          <cell r="B486">
            <v>20342510</v>
          </cell>
          <cell r="C486" t="str">
            <v>H</v>
          </cell>
          <cell r="D486">
            <v>-1</v>
          </cell>
          <cell r="E486" t="str">
            <v>So. Rst. Restrukturierung/Abfind. (RLZ &lt; 1J)</v>
          </cell>
          <cell r="F486" t="str">
            <v>O. prov. for restructuring/compensation(&lt;1yr)</v>
          </cell>
          <cell r="H486">
            <v>92</v>
          </cell>
          <cell r="I486">
            <v>3</v>
          </cell>
          <cell r="J486">
            <v>22</v>
          </cell>
          <cell r="K486">
            <v>10</v>
          </cell>
          <cell r="L486">
            <v>6</v>
          </cell>
          <cell r="M486">
            <v>1</v>
          </cell>
          <cell r="N486">
            <v>0</v>
          </cell>
          <cell r="O486">
            <v>134</v>
          </cell>
          <cell r="P486">
            <v>0.44832633999999416</v>
          </cell>
        </row>
        <row r="487">
          <cell r="A487">
            <v>2522513000</v>
          </cell>
          <cell r="B487">
            <v>20342550</v>
          </cell>
          <cell r="C487" t="str">
            <v>H</v>
          </cell>
          <cell r="D487">
            <v>-1</v>
          </cell>
          <cell r="E487" t="str">
            <v>Ko.int. So. Rst. Restrukturierung/Abfindung</v>
          </cell>
          <cell r="F487" t="str">
            <v>O. prov. for restructuring/compensat.-intragr</v>
          </cell>
          <cell r="G487" t="str">
            <v>x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A488">
            <v>2523000000</v>
          </cell>
          <cell r="B488" t="str">
            <v>New Position</v>
          </cell>
          <cell r="C488" t="str">
            <v>H</v>
          </cell>
          <cell r="D488">
            <v>-1</v>
          </cell>
          <cell r="E488" t="str">
            <v>So. Rst. Rückbaumaßnahmen kurzfristig</v>
          </cell>
          <cell r="F488" t="str">
            <v>O. prov. for dismantling and restoring-short term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0.18000004</v>
          </cell>
        </row>
        <row r="489">
          <cell r="A489">
            <v>2523011000</v>
          </cell>
          <cell r="B489">
            <v>20342710</v>
          </cell>
          <cell r="C489" t="str">
            <v>H</v>
          </cell>
          <cell r="D489">
            <v>-1</v>
          </cell>
          <cell r="E489" t="str">
            <v>So. Rst. Rückbaumaßnahmen (RLZ &lt; 1J)</v>
          </cell>
          <cell r="F489" t="str">
            <v>O. prov. for dismantling and restoring (&lt;1yr)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0.18000004</v>
          </cell>
        </row>
        <row r="490">
          <cell r="A490">
            <v>2523013000</v>
          </cell>
          <cell r="B490">
            <v>20342750</v>
          </cell>
          <cell r="C490" t="str">
            <v>H</v>
          </cell>
          <cell r="D490">
            <v>-1</v>
          </cell>
          <cell r="E490" t="str">
            <v>Ko.int. So. Rst. Rückbaumaßnahmen</v>
          </cell>
          <cell r="F490" t="str">
            <v>O. prov. for dismantling and restoring-intragr</v>
          </cell>
          <cell r="G490" t="str">
            <v>x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2523500000</v>
          </cell>
          <cell r="B491" t="str">
            <v>New Position</v>
          </cell>
          <cell r="C491" t="str">
            <v>H</v>
          </cell>
          <cell r="D491">
            <v>-1</v>
          </cell>
          <cell r="E491" t="str">
            <v>So. Rst. techn.Wartung f. Flz. Op. Leases kurzfristig</v>
          </cell>
          <cell r="F491" t="str">
            <v>Other prov. maintenance aircraft-op.lease-short term</v>
          </cell>
          <cell r="H491">
            <v>174</v>
          </cell>
          <cell r="I491">
            <v>13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187</v>
          </cell>
          <cell r="P491">
            <v>1.6208460000001423E-2</v>
          </cell>
        </row>
        <row r="492">
          <cell r="A492">
            <v>2523511000</v>
          </cell>
          <cell r="B492">
            <v>20349110</v>
          </cell>
          <cell r="C492" t="str">
            <v>H</v>
          </cell>
          <cell r="D492">
            <v>-1</v>
          </cell>
          <cell r="E492" t="str">
            <v>So. Rst. techn.Wartung f. Flz. Op. Leases (RLZ &lt; 1J)</v>
          </cell>
          <cell r="F492" t="str">
            <v>Other prov. maintenance aircraft-op.lease (&lt;1yr)</v>
          </cell>
          <cell r="H492">
            <v>174</v>
          </cell>
          <cell r="I492">
            <v>9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182</v>
          </cell>
          <cell r="P492">
            <v>0.4809391399999754</v>
          </cell>
        </row>
        <row r="493">
          <cell r="A493">
            <v>2523513000</v>
          </cell>
          <cell r="B493">
            <v>20349150</v>
          </cell>
          <cell r="C493" t="str">
            <v>H</v>
          </cell>
          <cell r="D493">
            <v>-1</v>
          </cell>
          <cell r="E493" t="str">
            <v>Ko.int. So. Rst. techn.Wartung f. Flz. Op. Leases</v>
          </cell>
          <cell r="F493" t="str">
            <v>Other prov. maintenance aircraft-op.lease (&lt;1yr)-intragr</v>
          </cell>
          <cell r="G493" t="str">
            <v>x</v>
          </cell>
          <cell r="H493">
            <v>0</v>
          </cell>
          <cell r="I493">
            <v>4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5</v>
          </cell>
          <cell r="P493">
            <v>0.49714759999999991</v>
          </cell>
        </row>
        <row r="494">
          <cell r="A494">
            <v>2524000000</v>
          </cell>
          <cell r="B494">
            <v>20340200</v>
          </cell>
          <cell r="C494" t="str">
            <v>H</v>
          </cell>
          <cell r="D494">
            <v>-1</v>
          </cell>
          <cell r="E494" t="str">
            <v>So.Rst. für unterlassene Instandh. kurzfristig</v>
          </cell>
          <cell r="F494" t="str">
            <v>Other prov. f. repairs not carried out-short term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A495">
            <v>2524011000</v>
          </cell>
          <cell r="B495">
            <v>20340210</v>
          </cell>
          <cell r="C495" t="str">
            <v>H</v>
          </cell>
          <cell r="D495">
            <v>-1</v>
          </cell>
          <cell r="E495" t="str">
            <v>So.Rst. für unterlassene Instandh. (RLZ &lt; 1J)</v>
          </cell>
          <cell r="F495" t="str">
            <v>Other prov. f. repairs not carried out (&lt;1yr)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</row>
        <row r="496">
          <cell r="A496">
            <v>2524013000</v>
          </cell>
          <cell r="B496">
            <v>20340250</v>
          </cell>
          <cell r="C496" t="str">
            <v>H</v>
          </cell>
          <cell r="D496">
            <v>-1</v>
          </cell>
          <cell r="E496" t="str">
            <v>Ko.int. So.Rst. für unterlassene Instandh.</v>
          </cell>
          <cell r="F496" t="str">
            <v>O. prov. f.repairs not carried out-intragroup</v>
          </cell>
          <cell r="G496" t="str">
            <v>x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</row>
        <row r="497">
          <cell r="A497">
            <v>2524500000</v>
          </cell>
          <cell r="B497" t="str">
            <v>New Position</v>
          </cell>
          <cell r="C497" t="str">
            <v>H</v>
          </cell>
          <cell r="D497">
            <v>-1</v>
          </cell>
          <cell r="E497" t="str">
            <v>So.Rst. übr. Pers.u. Pers.nebenkosten kurzfristig</v>
          </cell>
          <cell r="F497" t="str">
            <v>Other prov. f. personnel expenses (&lt;1yr)</v>
          </cell>
          <cell r="H497">
            <v>24</v>
          </cell>
          <cell r="I497">
            <v>3</v>
          </cell>
          <cell r="J497">
            <v>7</v>
          </cell>
          <cell r="K497">
            <v>11</v>
          </cell>
          <cell r="L497">
            <v>4</v>
          </cell>
          <cell r="M497">
            <v>1</v>
          </cell>
          <cell r="N497">
            <v>0</v>
          </cell>
          <cell r="O497">
            <v>51</v>
          </cell>
          <cell r="P497">
            <v>0.28605617000000194</v>
          </cell>
        </row>
        <row r="498">
          <cell r="A498">
            <v>2524520000</v>
          </cell>
          <cell r="B498" t="str">
            <v>New Position</v>
          </cell>
          <cell r="C498" t="str">
            <v>H</v>
          </cell>
          <cell r="D498">
            <v>-1</v>
          </cell>
          <cell r="E498" t="str">
            <v>So.Rst. Altersteilzeit kurzfristig</v>
          </cell>
          <cell r="F498" t="str">
            <v>O. prov. f. old-age part-time work-short term</v>
          </cell>
          <cell r="G498" t="str">
            <v>x</v>
          </cell>
          <cell r="H498">
            <v>1</v>
          </cell>
          <cell r="I498">
            <v>0</v>
          </cell>
          <cell r="J498">
            <v>0</v>
          </cell>
          <cell r="K498">
            <v>5</v>
          </cell>
          <cell r="L498">
            <v>0</v>
          </cell>
          <cell r="M498">
            <v>0</v>
          </cell>
          <cell r="N498">
            <v>0</v>
          </cell>
          <cell r="O498">
            <v>6</v>
          </cell>
          <cell r="P498">
            <v>5.2445650000000121E-2</v>
          </cell>
        </row>
        <row r="499">
          <cell r="A499">
            <v>2524521000</v>
          </cell>
          <cell r="B499">
            <v>20344310</v>
          </cell>
          <cell r="C499" t="str">
            <v>H</v>
          </cell>
          <cell r="D499">
            <v>-1</v>
          </cell>
          <cell r="E499" t="str">
            <v>So.Rst. Altersteilzeit (RLZ &lt; 1J)</v>
          </cell>
          <cell r="F499" t="str">
            <v>O. prov. f. old-age part-time work (&lt;1yr)</v>
          </cell>
          <cell r="H499">
            <v>1</v>
          </cell>
          <cell r="I499">
            <v>0</v>
          </cell>
          <cell r="J499">
            <v>0</v>
          </cell>
          <cell r="K499">
            <v>5</v>
          </cell>
          <cell r="L499">
            <v>0</v>
          </cell>
          <cell r="M499">
            <v>0</v>
          </cell>
          <cell r="N499">
            <v>0</v>
          </cell>
          <cell r="O499">
            <v>6</v>
          </cell>
          <cell r="P499">
            <v>5.2445650000000121E-2</v>
          </cell>
        </row>
        <row r="500">
          <cell r="A500">
            <v>2524523000</v>
          </cell>
          <cell r="B500">
            <v>20344350</v>
          </cell>
          <cell r="C500" t="str">
            <v>H</v>
          </cell>
          <cell r="D500">
            <v>-1</v>
          </cell>
          <cell r="E500" t="str">
            <v>Ko.int. So.Rst. Altersteilzeit</v>
          </cell>
          <cell r="F500" t="str">
            <v>O. prov. f. old-age part-time work-intrgr</v>
          </cell>
          <cell r="G500" t="str">
            <v>x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A501">
            <v>2524530000</v>
          </cell>
          <cell r="B501" t="str">
            <v>New Position</v>
          </cell>
          <cell r="C501" t="str">
            <v>H</v>
          </cell>
          <cell r="D501">
            <v>-1</v>
          </cell>
          <cell r="E501" t="str">
            <v>So.Rst. Performance/Bonusprogramme kurzfristig</v>
          </cell>
          <cell r="F501" t="str">
            <v>O. prov. for performance/bonus program-short term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A502">
            <v>2524531000</v>
          </cell>
          <cell r="B502">
            <v>20344510</v>
          </cell>
          <cell r="C502" t="str">
            <v>H</v>
          </cell>
          <cell r="D502">
            <v>-1</v>
          </cell>
          <cell r="E502" t="str">
            <v>So.Rst. Performance/Bonusprogramme (RLZ &lt; 1J)</v>
          </cell>
          <cell r="F502" t="str">
            <v>O. prov. for performance/bonus program (&lt;1yr)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</row>
        <row r="503">
          <cell r="A503">
            <v>2524533000</v>
          </cell>
          <cell r="B503">
            <v>20344550</v>
          </cell>
          <cell r="C503" t="str">
            <v>H</v>
          </cell>
          <cell r="D503">
            <v>-1</v>
          </cell>
          <cell r="E503" t="str">
            <v>Ko.int. So.Rst. Performance/Bonusprogramme</v>
          </cell>
          <cell r="F503" t="str">
            <v>O. prov. for performance/bonus program-intragr.</v>
          </cell>
          <cell r="G503" t="str">
            <v>x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2524540000</v>
          </cell>
          <cell r="B504" t="str">
            <v>New Position</v>
          </cell>
          <cell r="C504" t="str">
            <v>H</v>
          </cell>
          <cell r="D504">
            <v>-1</v>
          </cell>
          <cell r="E504" t="str">
            <v>So.Rst. langfr. fällige Leistungen an Arbeitn. kurzfristig</v>
          </cell>
          <cell r="F504" t="str">
            <v>O. prov. longterm for services due to employees-short term</v>
          </cell>
          <cell r="H504">
            <v>23</v>
          </cell>
          <cell r="I504">
            <v>3</v>
          </cell>
          <cell r="J504">
            <v>7</v>
          </cell>
          <cell r="K504">
            <v>6</v>
          </cell>
          <cell r="L504">
            <v>4</v>
          </cell>
          <cell r="M504">
            <v>1</v>
          </cell>
          <cell r="N504">
            <v>0</v>
          </cell>
          <cell r="O504">
            <v>45</v>
          </cell>
          <cell r="P504">
            <v>0.33850181999999762</v>
          </cell>
        </row>
        <row r="505">
          <cell r="A505">
            <v>2524541000</v>
          </cell>
          <cell r="B505">
            <v>20344410</v>
          </cell>
          <cell r="C505" t="str">
            <v>H</v>
          </cell>
          <cell r="D505">
            <v>-1</v>
          </cell>
          <cell r="E505" t="str">
            <v>So.Rst. langfr. fällige Leistungen an Arbeitn. (RLZ &lt; 1J)</v>
          </cell>
          <cell r="F505" t="str">
            <v>O. prov. longterm for services due to employees (&lt;1yr)</v>
          </cell>
          <cell r="H505">
            <v>23</v>
          </cell>
          <cell r="I505">
            <v>3</v>
          </cell>
          <cell r="J505">
            <v>7</v>
          </cell>
          <cell r="K505">
            <v>6</v>
          </cell>
          <cell r="L505">
            <v>4</v>
          </cell>
          <cell r="M505">
            <v>1</v>
          </cell>
          <cell r="N505">
            <v>0</v>
          </cell>
          <cell r="O505">
            <v>45</v>
          </cell>
          <cell r="P505">
            <v>0.42140243000000055</v>
          </cell>
        </row>
        <row r="506">
          <cell r="A506">
            <v>2524543000</v>
          </cell>
          <cell r="B506">
            <v>20344450</v>
          </cell>
          <cell r="C506" t="str">
            <v>H</v>
          </cell>
          <cell r="D506">
            <v>-1</v>
          </cell>
          <cell r="E506" t="str">
            <v>Ko.int. So.Rst. langfr. fällige Leistungen an Arbeitn.</v>
          </cell>
          <cell r="F506" t="str">
            <v>O. prov. longterm for services due to employees-intragr.</v>
          </cell>
          <cell r="G506" t="str">
            <v>x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8.290061E-2</v>
          </cell>
        </row>
        <row r="507">
          <cell r="A507">
            <v>2525000000</v>
          </cell>
          <cell r="B507" t="str">
            <v>New Position</v>
          </cell>
          <cell r="C507" t="str">
            <v>H</v>
          </cell>
          <cell r="D507">
            <v>-1</v>
          </cell>
          <cell r="E507" t="str">
            <v>So.Rst. übrige kurzfristig</v>
          </cell>
          <cell r="F507" t="str">
            <v>O.prov. miscellaneous residue-short term</v>
          </cell>
          <cell r="H507">
            <v>80</v>
          </cell>
          <cell r="I507">
            <v>10</v>
          </cell>
          <cell r="J507">
            <v>44</v>
          </cell>
          <cell r="K507">
            <v>9</v>
          </cell>
          <cell r="L507">
            <v>1</v>
          </cell>
          <cell r="M507">
            <v>16</v>
          </cell>
          <cell r="N507">
            <v>0</v>
          </cell>
          <cell r="O507">
            <v>161</v>
          </cell>
          <cell r="P507">
            <v>3.0053019999996877E-2</v>
          </cell>
        </row>
        <row r="508">
          <cell r="A508">
            <v>2525011000</v>
          </cell>
          <cell r="B508" t="str">
            <v>New Position</v>
          </cell>
          <cell r="C508" t="str">
            <v>H</v>
          </cell>
          <cell r="D508">
            <v>-1</v>
          </cell>
          <cell r="E508" t="str">
            <v>So.Rst. übrige (RLZ &lt; 1J)</v>
          </cell>
          <cell r="F508" t="str">
            <v>O.prov. miscellaneous residue (&lt;1yr)</v>
          </cell>
          <cell r="H508">
            <v>79</v>
          </cell>
          <cell r="I508">
            <v>9</v>
          </cell>
          <cell r="J508">
            <v>44</v>
          </cell>
          <cell r="K508">
            <v>9</v>
          </cell>
          <cell r="L508">
            <v>0</v>
          </cell>
          <cell r="M508">
            <v>16</v>
          </cell>
          <cell r="N508">
            <v>0</v>
          </cell>
          <cell r="O508">
            <v>158</v>
          </cell>
          <cell r="P508">
            <v>0.32074785000000361</v>
          </cell>
        </row>
        <row r="509">
          <cell r="A509">
            <v>2525013000</v>
          </cell>
          <cell r="B509" t="str">
            <v>New Position</v>
          </cell>
          <cell r="C509" t="str">
            <v>H</v>
          </cell>
          <cell r="D509">
            <v>-1</v>
          </cell>
          <cell r="E509" t="str">
            <v xml:space="preserve">Ko.int. So.Rst. übrige </v>
          </cell>
          <cell r="F509" t="str">
            <v>O.prov. miscellaneous residue-intrgr</v>
          </cell>
          <cell r="G509" t="str">
            <v>x</v>
          </cell>
          <cell r="H509">
            <v>1</v>
          </cell>
          <cell r="I509">
            <v>1</v>
          </cell>
          <cell r="J509">
            <v>0</v>
          </cell>
          <cell r="K509">
            <v>0</v>
          </cell>
          <cell r="L509">
            <v>1</v>
          </cell>
          <cell r="M509">
            <v>0</v>
          </cell>
          <cell r="N509">
            <v>0</v>
          </cell>
          <cell r="O509">
            <v>3</v>
          </cell>
          <cell r="P509">
            <v>0.35080087000000004</v>
          </cell>
        </row>
        <row r="510">
          <cell r="A510">
            <v>2530000000</v>
          </cell>
          <cell r="B510" t="str">
            <v>New Position</v>
          </cell>
          <cell r="C510" t="str">
            <v>H</v>
          </cell>
          <cell r="D510">
            <v>-1</v>
          </cell>
          <cell r="E510" t="str">
            <v>Finanzschulden kurzfrtistig</v>
          </cell>
          <cell r="F510" t="str">
            <v>Short-term financial liabilities</v>
          </cell>
          <cell r="H510">
            <v>529</v>
          </cell>
          <cell r="I510">
            <v>0</v>
          </cell>
          <cell r="J510">
            <v>18</v>
          </cell>
          <cell r="K510">
            <v>5</v>
          </cell>
          <cell r="L510">
            <v>0</v>
          </cell>
          <cell r="M510">
            <v>3</v>
          </cell>
          <cell r="N510">
            <v>0</v>
          </cell>
          <cell r="O510">
            <v>555</v>
          </cell>
          <cell r="P510">
            <v>0.25660496000000421</v>
          </cell>
        </row>
        <row r="511">
          <cell r="A511">
            <v>2530100000</v>
          </cell>
          <cell r="B511" t="str">
            <v>New Position</v>
          </cell>
          <cell r="C511" t="str">
            <v>H</v>
          </cell>
          <cell r="D511">
            <v>-1</v>
          </cell>
          <cell r="E511" t="str">
            <v>Anleihen kurzfristig</v>
          </cell>
          <cell r="F511" t="str">
            <v>Bonds (&lt;1yr)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2530110000</v>
          </cell>
          <cell r="B512">
            <v>20410110</v>
          </cell>
          <cell r="C512" t="str">
            <v>H</v>
          </cell>
          <cell r="D512">
            <v>-1</v>
          </cell>
          <cell r="E512" t="str">
            <v>Konvertible Anleihen kurzfristig</v>
          </cell>
          <cell r="F512" t="str">
            <v>Convertible bonds (&lt;1yr)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</row>
        <row r="513">
          <cell r="A513">
            <v>2530111000</v>
          </cell>
          <cell r="B513">
            <v>20410111</v>
          </cell>
          <cell r="C513" t="str">
            <v>H</v>
          </cell>
          <cell r="D513">
            <v>-1</v>
          </cell>
          <cell r="E513" t="str">
            <v>Br. Konvertible Anleihen (RLZ &lt; 1J)</v>
          </cell>
          <cell r="F513" t="str">
            <v>Convertible bonds (&lt;1yr)-gross value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2530115000</v>
          </cell>
          <cell r="B514">
            <v>20410116</v>
          </cell>
          <cell r="C514" t="str">
            <v>S</v>
          </cell>
          <cell r="D514">
            <v>1</v>
          </cell>
          <cell r="E514" t="str">
            <v>WB. Konvertible Anleihen (RLZ &lt; 1J)</v>
          </cell>
          <cell r="F514" t="str">
            <v>Convertible bonds (&lt;1yr)-value adjust.</v>
          </cell>
          <cell r="G514" t="str">
            <v>x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</row>
        <row r="515">
          <cell r="A515">
            <v>2530120000</v>
          </cell>
          <cell r="B515">
            <v>20410210</v>
          </cell>
          <cell r="C515" t="str">
            <v>H</v>
          </cell>
          <cell r="D515">
            <v>-1</v>
          </cell>
          <cell r="E515" t="str">
            <v>Nicht konvertible Anleihen kurzfristig</v>
          </cell>
          <cell r="F515" t="str">
            <v>Non-convertible bonds (&lt;1yr)</v>
          </cell>
          <cell r="G515" t="str">
            <v>x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2530121000</v>
          </cell>
          <cell r="B516">
            <v>20410211</v>
          </cell>
          <cell r="C516" t="str">
            <v>H</v>
          </cell>
          <cell r="D516">
            <v>-1</v>
          </cell>
          <cell r="E516" t="str">
            <v>Br. Nicht konvertible Anleihen (RLZ &lt; 1J)</v>
          </cell>
          <cell r="F516" t="str">
            <v>Non-convertible bonds (&lt;1yr)-gross value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</row>
        <row r="517">
          <cell r="A517">
            <v>2530125000</v>
          </cell>
          <cell r="B517">
            <v>20410216</v>
          </cell>
          <cell r="C517" t="str">
            <v>S</v>
          </cell>
          <cell r="D517">
            <v>1</v>
          </cell>
          <cell r="E517" t="str">
            <v>WB Nicht konvertible Anleihen (RLZ &lt; 1J)</v>
          </cell>
          <cell r="F517" t="str">
            <v>Non-convertible bonds (&lt;1yr)-value adjust.</v>
          </cell>
          <cell r="G517" t="str">
            <v>x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2530200000</v>
          </cell>
          <cell r="B518">
            <v>20420100</v>
          </cell>
          <cell r="C518" t="str">
            <v>H</v>
          </cell>
          <cell r="D518">
            <v>-1</v>
          </cell>
          <cell r="E518" t="str">
            <v>Finanzschulden gegen Kreditinstitute kurzfristig</v>
          </cell>
          <cell r="F518" t="str">
            <v>Short-term borrowings to banks (&lt;1yr)</v>
          </cell>
          <cell r="H518">
            <v>182</v>
          </cell>
          <cell r="I518">
            <v>0</v>
          </cell>
          <cell r="J518">
            <v>18</v>
          </cell>
          <cell r="K518">
            <v>1</v>
          </cell>
          <cell r="L518">
            <v>0</v>
          </cell>
          <cell r="M518">
            <v>2</v>
          </cell>
          <cell r="N518">
            <v>0</v>
          </cell>
          <cell r="O518">
            <v>203</v>
          </cell>
          <cell r="P518">
            <v>5.4891050000009045E-2</v>
          </cell>
        </row>
        <row r="519">
          <cell r="A519">
            <v>2530211000</v>
          </cell>
          <cell r="B519">
            <v>20420101</v>
          </cell>
          <cell r="C519" t="str">
            <v>H</v>
          </cell>
          <cell r="D519">
            <v>-1</v>
          </cell>
          <cell r="E519" t="str">
            <v>Br. Finanzschulden gegen Kreditinstitute (RLZ &lt; 1J)</v>
          </cell>
          <cell r="F519" t="str">
            <v>Short-term borrowings to banks (&lt;1yr) - gross value</v>
          </cell>
          <cell r="H519">
            <v>182</v>
          </cell>
          <cell r="I519">
            <v>0</v>
          </cell>
          <cell r="J519">
            <v>18</v>
          </cell>
          <cell r="K519">
            <v>1</v>
          </cell>
          <cell r="L519">
            <v>0</v>
          </cell>
          <cell r="M519">
            <v>2</v>
          </cell>
          <cell r="N519">
            <v>0</v>
          </cell>
          <cell r="O519">
            <v>203</v>
          </cell>
          <cell r="P519">
            <v>5.4891050000009045E-2</v>
          </cell>
        </row>
        <row r="520">
          <cell r="A520">
            <v>2530215000</v>
          </cell>
          <cell r="B520">
            <v>20420106</v>
          </cell>
          <cell r="C520" t="str">
            <v>S</v>
          </cell>
          <cell r="D520">
            <v>1</v>
          </cell>
          <cell r="E520" t="str">
            <v>WB Finanzschulden gegen Kreditinstitute (RLZ &lt; 1J)</v>
          </cell>
          <cell r="F520" t="str">
            <v>Short-term borrowings to banks (&lt;1yr) - value adjust.</v>
          </cell>
          <cell r="G520" t="str">
            <v>x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</row>
        <row r="521">
          <cell r="A521">
            <v>2530300000</v>
          </cell>
          <cell r="B521" t="str">
            <v>New Position</v>
          </cell>
          <cell r="C521" t="str">
            <v>H</v>
          </cell>
          <cell r="D521">
            <v>-1</v>
          </cell>
          <cell r="E521" t="str">
            <v>Übrige Finanzschulden (inkl. Finanzlease) kurzfristig</v>
          </cell>
          <cell r="F521" t="str">
            <v>Other financial liabilities (incl. fin.lease) (&lt;1yr)</v>
          </cell>
          <cell r="G521" t="str">
            <v>x</v>
          </cell>
          <cell r="H521">
            <v>347</v>
          </cell>
          <cell r="I521">
            <v>0</v>
          </cell>
          <cell r="J521">
            <v>0</v>
          </cell>
          <cell r="K521">
            <v>4</v>
          </cell>
          <cell r="L521">
            <v>0</v>
          </cell>
          <cell r="M521">
            <v>1</v>
          </cell>
          <cell r="N521">
            <v>0</v>
          </cell>
          <cell r="O521">
            <v>352</v>
          </cell>
          <cell r="P521">
            <v>0.20171391000002359</v>
          </cell>
        </row>
        <row r="522">
          <cell r="A522">
            <v>2530310000</v>
          </cell>
          <cell r="B522">
            <v>20480310</v>
          </cell>
          <cell r="C522" t="str">
            <v>H</v>
          </cell>
          <cell r="D522">
            <v>-1</v>
          </cell>
          <cell r="E522" t="str">
            <v>Finanz.Leasing (RLZ &lt; 1J)</v>
          </cell>
          <cell r="F522" t="str">
            <v>Liab. fin. lease(&lt;1yr)</v>
          </cell>
          <cell r="G522" t="str">
            <v>x</v>
          </cell>
          <cell r="H522">
            <v>84</v>
          </cell>
          <cell r="I522">
            <v>0</v>
          </cell>
          <cell r="J522">
            <v>0</v>
          </cell>
          <cell r="K522">
            <v>4</v>
          </cell>
          <cell r="L522">
            <v>0</v>
          </cell>
          <cell r="M522">
            <v>1</v>
          </cell>
          <cell r="N522">
            <v>0</v>
          </cell>
          <cell r="O522">
            <v>89</v>
          </cell>
          <cell r="P522">
            <v>0.39449303000000668</v>
          </cell>
        </row>
        <row r="523">
          <cell r="A523">
            <v>2530311000</v>
          </cell>
          <cell r="B523">
            <v>20480311</v>
          </cell>
          <cell r="C523" t="str">
            <v>H</v>
          </cell>
          <cell r="D523">
            <v>-1</v>
          </cell>
          <cell r="E523" t="str">
            <v>Br. Finanz.Leasing (RLZ &lt; 1J)</v>
          </cell>
          <cell r="F523" t="str">
            <v>Liab. fin. lease(&lt;1yr)-gross val.</v>
          </cell>
          <cell r="H523">
            <v>84</v>
          </cell>
          <cell r="I523">
            <v>0</v>
          </cell>
          <cell r="J523">
            <v>0</v>
          </cell>
          <cell r="K523">
            <v>4</v>
          </cell>
          <cell r="L523">
            <v>0</v>
          </cell>
          <cell r="M523">
            <v>0</v>
          </cell>
          <cell r="N523">
            <v>0</v>
          </cell>
          <cell r="O523">
            <v>89</v>
          </cell>
          <cell r="P523">
            <v>0.39484029999999848</v>
          </cell>
        </row>
        <row r="524">
          <cell r="A524">
            <v>2530315000</v>
          </cell>
          <cell r="B524">
            <v>20480316</v>
          </cell>
          <cell r="C524" t="str">
            <v>S</v>
          </cell>
          <cell r="D524">
            <v>1</v>
          </cell>
          <cell r="E524" t="str">
            <v>WB Finanz.Leasing (RLZ &lt; 1J)</v>
          </cell>
          <cell r="F524" t="str">
            <v>Liab. fin. lease(&lt;1yr)-value adj.</v>
          </cell>
          <cell r="G524" t="str">
            <v>x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-1</v>
          </cell>
          <cell r="N524">
            <v>0</v>
          </cell>
          <cell r="O524">
            <v>0</v>
          </cell>
          <cell r="P524">
            <v>3.4727E-4</v>
          </cell>
        </row>
        <row r="525">
          <cell r="A525">
            <v>2530320000</v>
          </cell>
          <cell r="B525" t="str">
            <v>New Position</v>
          </cell>
          <cell r="C525" t="str">
            <v>H</v>
          </cell>
          <cell r="D525">
            <v>-1</v>
          </cell>
          <cell r="E525" t="str">
            <v>Übrigen Finanzschulden kurzfristig</v>
          </cell>
          <cell r="F525" t="str">
            <v>Other financial liabilities (&lt;1yr)</v>
          </cell>
          <cell r="H525">
            <v>263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263</v>
          </cell>
          <cell r="P525">
            <v>0.19277912000001152</v>
          </cell>
        </row>
        <row r="526">
          <cell r="A526">
            <v>2530321000</v>
          </cell>
          <cell r="B526" t="str">
            <v>New Position</v>
          </cell>
          <cell r="C526" t="str">
            <v>H</v>
          </cell>
          <cell r="D526">
            <v>-1</v>
          </cell>
          <cell r="E526" t="str">
            <v>Br. Übrige Finanzschulden (RLZ &lt; 1J)</v>
          </cell>
          <cell r="F526" t="str">
            <v>Other financial liabilities (&lt;1yr)-gross val.</v>
          </cell>
          <cell r="H526">
            <v>269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269</v>
          </cell>
          <cell r="P526">
            <v>8.6316000000010717E-2</v>
          </cell>
        </row>
        <row r="527">
          <cell r="A527">
            <v>2530325000</v>
          </cell>
          <cell r="B527" t="str">
            <v>New Position</v>
          </cell>
          <cell r="C527" t="str">
            <v>S</v>
          </cell>
          <cell r="D527">
            <v>1</v>
          </cell>
          <cell r="E527" t="str">
            <v>WB Übrige Finanzschulden (RLZ &lt; 1J)</v>
          </cell>
          <cell r="F527" t="str">
            <v>Other financial liabilities (&lt;1yr)-value adj.</v>
          </cell>
          <cell r="G527" t="str">
            <v>x</v>
          </cell>
          <cell r="H527">
            <v>6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6</v>
          </cell>
          <cell r="P527">
            <v>0.10646311999999991</v>
          </cell>
        </row>
        <row r="528">
          <cell r="A528">
            <v>2540111000</v>
          </cell>
          <cell r="B528">
            <v>20340100</v>
          </cell>
          <cell r="C528" t="str">
            <v>H</v>
          </cell>
          <cell r="D528">
            <v>-1</v>
          </cell>
          <cell r="E528" t="str">
            <v>Verpflichtungen aus noch nicht ausgeflogenen Flugdokumenten</v>
          </cell>
          <cell r="F528" t="str">
            <v>Oth. obligations f. unearned transportation revenue</v>
          </cell>
          <cell r="H528">
            <v>3846</v>
          </cell>
          <cell r="I528">
            <v>7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3854</v>
          </cell>
          <cell r="P528">
            <v>0.4058743499999764</v>
          </cell>
        </row>
        <row r="529">
          <cell r="A529">
            <v>2550000000</v>
          </cell>
          <cell r="B529" t="str">
            <v>New Position</v>
          </cell>
          <cell r="C529" t="str">
            <v>H</v>
          </cell>
          <cell r="D529">
            <v>-1</v>
          </cell>
          <cell r="E529" t="str">
            <v>Verbindlichkeiten aus Lieferungen und Leistungen</v>
          </cell>
          <cell r="F529" t="str">
            <v>Trade payables</v>
          </cell>
          <cell r="G529" t="str">
            <v>x</v>
          </cell>
          <cell r="H529">
            <v>2357</v>
          </cell>
          <cell r="I529">
            <v>255</v>
          </cell>
          <cell r="J529">
            <v>376</v>
          </cell>
          <cell r="K529">
            <v>246</v>
          </cell>
          <cell r="L529">
            <v>48</v>
          </cell>
          <cell r="M529">
            <v>624</v>
          </cell>
          <cell r="N529">
            <v>0</v>
          </cell>
          <cell r="O529">
            <v>3910</v>
          </cell>
          <cell r="P529">
            <v>1.1216695100001743</v>
          </cell>
        </row>
        <row r="530">
          <cell r="A530">
            <v>2551100000</v>
          </cell>
          <cell r="B530">
            <v>20440000</v>
          </cell>
          <cell r="C530" t="str">
            <v>H</v>
          </cell>
          <cell r="D530">
            <v>-1</v>
          </cell>
          <cell r="E530" t="str">
            <v>Verbindlichkeiten aus L+L gegen Fremde</v>
          </cell>
          <cell r="F530" t="str">
            <v>Trade payables to third parties</v>
          </cell>
          <cell r="G530" t="str">
            <v>x</v>
          </cell>
          <cell r="H530">
            <v>1041</v>
          </cell>
          <cell r="I530">
            <v>45</v>
          </cell>
          <cell r="J530">
            <v>236</v>
          </cell>
          <cell r="K530">
            <v>164</v>
          </cell>
          <cell r="L530">
            <v>12</v>
          </cell>
          <cell r="M530">
            <v>74</v>
          </cell>
          <cell r="N530">
            <v>0</v>
          </cell>
          <cell r="O530">
            <v>1578</v>
          </cell>
          <cell r="P530">
            <v>1.2518334599999434</v>
          </cell>
        </row>
        <row r="531">
          <cell r="A531">
            <v>2551111000</v>
          </cell>
          <cell r="B531">
            <v>20440101</v>
          </cell>
          <cell r="C531" t="str">
            <v>H</v>
          </cell>
          <cell r="D531">
            <v>-1</v>
          </cell>
          <cell r="E531" t="str">
            <v>Br. Verb.aus L+L gegen Fremde</v>
          </cell>
          <cell r="F531" t="str">
            <v>Trade payabl. t.third parties-gr. value</v>
          </cell>
          <cell r="H531">
            <v>1023</v>
          </cell>
          <cell r="I531">
            <v>44</v>
          </cell>
          <cell r="J531">
            <v>236</v>
          </cell>
          <cell r="K531">
            <v>164</v>
          </cell>
          <cell r="L531">
            <v>13</v>
          </cell>
          <cell r="M531">
            <v>75</v>
          </cell>
          <cell r="N531">
            <v>0</v>
          </cell>
          <cell r="O531">
            <v>1556</v>
          </cell>
          <cell r="P531">
            <v>0.15502688000015041</v>
          </cell>
        </row>
        <row r="532">
          <cell r="A532">
            <v>2551115000</v>
          </cell>
          <cell r="B532">
            <v>20440106</v>
          </cell>
          <cell r="C532" t="str">
            <v>S</v>
          </cell>
          <cell r="D532">
            <v>1</v>
          </cell>
          <cell r="E532" t="str">
            <v>WB Verb.aus L+L gegen Fremde</v>
          </cell>
          <cell r="F532" t="str">
            <v>Trade payabl. t.third parties-val. adj.</v>
          </cell>
          <cell r="G532" t="str">
            <v>x</v>
          </cell>
          <cell r="H532">
            <v>-18</v>
          </cell>
          <cell r="I532">
            <v>-1</v>
          </cell>
          <cell r="J532">
            <v>0</v>
          </cell>
          <cell r="K532">
            <v>0</v>
          </cell>
          <cell r="L532">
            <v>1</v>
          </cell>
          <cell r="M532">
            <v>1</v>
          </cell>
          <cell r="N532">
            <v>0</v>
          </cell>
          <cell r="O532">
            <v>-22</v>
          </cell>
          <cell r="P532">
            <v>1.4068603400000015</v>
          </cell>
        </row>
        <row r="533">
          <cell r="A533">
            <v>2551400000</v>
          </cell>
          <cell r="B533">
            <v>20460000</v>
          </cell>
          <cell r="C533" t="str">
            <v>H</v>
          </cell>
          <cell r="D533">
            <v>-1</v>
          </cell>
          <cell r="E533" t="str">
            <v>Verbindlichkeiten gegen verb.Unternehmen L+L</v>
          </cell>
          <cell r="F533" t="str">
            <v>Trade payables to group companies</v>
          </cell>
          <cell r="H533">
            <v>129</v>
          </cell>
          <cell r="I533">
            <v>81</v>
          </cell>
          <cell r="J533">
            <v>11</v>
          </cell>
          <cell r="K533">
            <v>3</v>
          </cell>
          <cell r="L533">
            <v>8</v>
          </cell>
          <cell r="M533">
            <v>528</v>
          </cell>
          <cell r="N533">
            <v>0</v>
          </cell>
          <cell r="O533">
            <v>759</v>
          </cell>
          <cell r="P533">
            <v>0.1046332399999983</v>
          </cell>
        </row>
        <row r="534">
          <cell r="A534">
            <v>2551411000</v>
          </cell>
          <cell r="B534">
            <v>20460101</v>
          </cell>
          <cell r="C534" t="str">
            <v>H</v>
          </cell>
          <cell r="D534">
            <v>-1</v>
          </cell>
          <cell r="E534" t="str">
            <v>Br. Verb.gegen verb.Untern. L+L</v>
          </cell>
          <cell r="F534" t="str">
            <v>Trade payabl. to group comp.-gr. value</v>
          </cell>
          <cell r="H534">
            <v>129</v>
          </cell>
          <cell r="I534">
            <v>81</v>
          </cell>
          <cell r="J534">
            <v>10</v>
          </cell>
          <cell r="K534">
            <v>3</v>
          </cell>
          <cell r="L534">
            <v>5</v>
          </cell>
          <cell r="M534">
            <v>529</v>
          </cell>
          <cell r="N534">
            <v>0</v>
          </cell>
          <cell r="O534">
            <v>756</v>
          </cell>
          <cell r="P534">
            <v>0.46734674000003906</v>
          </cell>
        </row>
        <row r="535">
          <cell r="A535">
            <v>2551415000</v>
          </cell>
          <cell r="B535">
            <v>20460106</v>
          </cell>
          <cell r="C535" t="str">
            <v>S</v>
          </cell>
          <cell r="D535">
            <v>1</v>
          </cell>
          <cell r="E535" t="str">
            <v>WB Verb.gegen verb.Untern. L+L</v>
          </cell>
          <cell r="F535" t="str">
            <v>Trade payabl. to group comp.-val. adj.</v>
          </cell>
          <cell r="G535" t="str">
            <v>x</v>
          </cell>
          <cell r="H535">
            <v>0</v>
          </cell>
          <cell r="I535">
            <v>0</v>
          </cell>
          <cell r="J535">
            <v>-1</v>
          </cell>
          <cell r="K535">
            <v>0</v>
          </cell>
          <cell r="L535">
            <v>-3</v>
          </cell>
          <cell r="M535">
            <v>1</v>
          </cell>
          <cell r="N535">
            <v>0</v>
          </cell>
          <cell r="O535">
            <v>-3</v>
          </cell>
          <cell r="P535">
            <v>0.57197998000000005</v>
          </cell>
        </row>
        <row r="536">
          <cell r="A536">
            <v>2551500000</v>
          </cell>
          <cell r="B536">
            <v>20461000</v>
          </cell>
          <cell r="C536" t="str">
            <v>H</v>
          </cell>
          <cell r="D536">
            <v>-1</v>
          </cell>
          <cell r="E536" t="str">
            <v>Verbindlichkeiten gegen Joint Venture L+L</v>
          </cell>
          <cell r="F536" t="str">
            <v>Trade payables to joint ventures</v>
          </cell>
          <cell r="H536">
            <v>8</v>
          </cell>
          <cell r="I536">
            <v>1</v>
          </cell>
          <cell r="J536">
            <v>6</v>
          </cell>
          <cell r="K536">
            <v>2</v>
          </cell>
          <cell r="L536">
            <v>0</v>
          </cell>
          <cell r="M536">
            <v>0</v>
          </cell>
          <cell r="N536">
            <v>0</v>
          </cell>
          <cell r="O536">
            <v>16</v>
          </cell>
          <cell r="P536">
            <v>0.28939610000000116</v>
          </cell>
        </row>
        <row r="537">
          <cell r="A537">
            <v>2551511000</v>
          </cell>
          <cell r="B537">
            <v>20461101</v>
          </cell>
          <cell r="C537" t="str">
            <v>H</v>
          </cell>
          <cell r="D537">
            <v>-1</v>
          </cell>
          <cell r="E537" t="str">
            <v>Br. Verb.gegen Joint Venture L+L</v>
          </cell>
          <cell r="F537" t="str">
            <v>Trade payabl. to joint vent. -gr. value</v>
          </cell>
          <cell r="H537">
            <v>8</v>
          </cell>
          <cell r="I537">
            <v>1</v>
          </cell>
          <cell r="J537">
            <v>6</v>
          </cell>
          <cell r="K537">
            <v>2</v>
          </cell>
          <cell r="L537">
            <v>0</v>
          </cell>
          <cell r="M537">
            <v>0</v>
          </cell>
          <cell r="N537">
            <v>0</v>
          </cell>
          <cell r="O537">
            <v>16</v>
          </cell>
          <cell r="P537">
            <v>0.29928956000000184</v>
          </cell>
        </row>
        <row r="538">
          <cell r="A538">
            <v>2551515000</v>
          </cell>
          <cell r="B538">
            <v>20461106</v>
          </cell>
          <cell r="C538" t="str">
            <v>S</v>
          </cell>
          <cell r="D538">
            <v>1</v>
          </cell>
          <cell r="E538" t="str">
            <v>WB Verb.gegen Joint Venture L+L</v>
          </cell>
          <cell r="F538" t="str">
            <v>Trade payabl. to joint vent. -val. adj.</v>
          </cell>
          <cell r="G538" t="str">
            <v>x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9.8934599999999998E-3</v>
          </cell>
        </row>
        <row r="539">
          <cell r="A539">
            <v>2551600000</v>
          </cell>
          <cell r="B539">
            <v>20462000</v>
          </cell>
          <cell r="C539" t="str">
            <v>H</v>
          </cell>
          <cell r="D539">
            <v>-1</v>
          </cell>
          <cell r="E539" t="str">
            <v>Verbindlichkeiten gegen ass. Untern. L+L</v>
          </cell>
          <cell r="F539" t="str">
            <v>Trade payables to associated companies</v>
          </cell>
          <cell r="H539">
            <v>1</v>
          </cell>
          <cell r="I539">
            <v>1</v>
          </cell>
          <cell r="J539">
            <v>4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6</v>
          </cell>
          <cell r="P539">
            <v>6.4671049999999397E-2</v>
          </cell>
        </row>
        <row r="540">
          <cell r="A540">
            <v>2551611000</v>
          </cell>
          <cell r="B540">
            <v>20462101</v>
          </cell>
          <cell r="C540" t="str">
            <v>H</v>
          </cell>
          <cell r="D540">
            <v>-1</v>
          </cell>
          <cell r="E540" t="str">
            <v>Br. Verb.gegen ass. Untern. L+L</v>
          </cell>
          <cell r="F540" t="str">
            <v>Trade payabl. to ass. comp. -gr. value</v>
          </cell>
          <cell r="H540">
            <v>1</v>
          </cell>
          <cell r="I540">
            <v>1</v>
          </cell>
          <cell r="J540">
            <v>4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6</v>
          </cell>
          <cell r="P540">
            <v>5.4619570000000728E-2</v>
          </cell>
        </row>
        <row r="541">
          <cell r="A541">
            <v>2551615000</v>
          </cell>
          <cell r="B541">
            <v>20462106</v>
          </cell>
          <cell r="C541" t="str">
            <v>S</v>
          </cell>
          <cell r="D541">
            <v>1</v>
          </cell>
          <cell r="E541" t="str">
            <v>WB Verb.gegen ass. Untern. L+L</v>
          </cell>
          <cell r="F541" t="str">
            <v>Trade payabl. to ass. comp. -val. adj.</v>
          </cell>
          <cell r="G541" t="str">
            <v>x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1.005148E-2</v>
          </cell>
        </row>
        <row r="542">
          <cell r="A542">
            <v>2551700000</v>
          </cell>
          <cell r="B542">
            <v>20470000</v>
          </cell>
          <cell r="C542" t="str">
            <v>H</v>
          </cell>
          <cell r="D542">
            <v>-1</v>
          </cell>
          <cell r="E542" t="str">
            <v>Verbindlichkeiten gegen Beteiligungen L+L</v>
          </cell>
          <cell r="F542" t="str">
            <v>Trade payables to other equity investments</v>
          </cell>
          <cell r="H542">
            <v>2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2</v>
          </cell>
          <cell r="P542">
            <v>0.25833375000000003</v>
          </cell>
        </row>
        <row r="543">
          <cell r="A543">
            <v>2551711000</v>
          </cell>
          <cell r="B543">
            <v>20470101</v>
          </cell>
          <cell r="C543" t="str">
            <v>H</v>
          </cell>
          <cell r="D543">
            <v>-1</v>
          </cell>
          <cell r="E543" t="str">
            <v>Br. Verb.gegen Beteilig. L+L</v>
          </cell>
          <cell r="F543" t="str">
            <v>Trade payabl. to  o. eq. inv.-gr. value</v>
          </cell>
          <cell r="H543">
            <v>2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2</v>
          </cell>
          <cell r="P543">
            <v>0.3000607099999999</v>
          </cell>
        </row>
        <row r="544">
          <cell r="A544">
            <v>2551715000</v>
          </cell>
          <cell r="B544">
            <v>20470106</v>
          </cell>
          <cell r="C544" t="str">
            <v>S</v>
          </cell>
          <cell r="D544">
            <v>1</v>
          </cell>
          <cell r="E544" t="str">
            <v>WB Verb.gegen Beteilig. L+L</v>
          </cell>
          <cell r="F544" t="str">
            <v>Trade payabl. to  o. eq. inv.-val. adj.</v>
          </cell>
          <cell r="G544" t="str">
            <v>x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0.55839445999999993</v>
          </cell>
        </row>
        <row r="545">
          <cell r="A545">
            <v>2560000000</v>
          </cell>
          <cell r="B545" t="str">
            <v>New Position</v>
          </cell>
          <cell r="C545" t="str">
            <v>H</v>
          </cell>
          <cell r="D545">
            <v>-1</v>
          </cell>
          <cell r="E545" t="str">
            <v>Abgegrenzte Aufwendungen für ausstehende Rechnungen L+L</v>
          </cell>
          <cell r="F545" t="str">
            <v xml:space="preserve">Accruals for open invoices </v>
          </cell>
          <cell r="H545">
            <v>1176</v>
          </cell>
          <cell r="I545">
            <v>127</v>
          </cell>
          <cell r="J545">
            <v>119</v>
          </cell>
          <cell r="K545">
            <v>77</v>
          </cell>
          <cell r="L545">
            <v>28</v>
          </cell>
          <cell r="M545">
            <v>22</v>
          </cell>
          <cell r="N545">
            <v>0</v>
          </cell>
          <cell r="O545">
            <v>1549</v>
          </cell>
          <cell r="P545">
            <v>0.26840589000016735</v>
          </cell>
        </row>
        <row r="546">
          <cell r="A546">
            <v>2561211000</v>
          </cell>
          <cell r="B546">
            <v>20340700</v>
          </cell>
          <cell r="C546" t="str">
            <v>H</v>
          </cell>
          <cell r="D546">
            <v>-1</v>
          </cell>
          <cell r="E546" t="str">
            <v>Abgegr. Aufw. Lieferungen und Leistungen</v>
          </cell>
          <cell r="F546" t="str">
            <v>Accruals for services purchased</v>
          </cell>
          <cell r="G546" t="str">
            <v>x</v>
          </cell>
          <cell r="H546">
            <v>1057</v>
          </cell>
          <cell r="I546">
            <v>126</v>
          </cell>
          <cell r="J546">
            <v>115</v>
          </cell>
          <cell r="K546">
            <v>41</v>
          </cell>
          <cell r="L546">
            <v>27</v>
          </cell>
          <cell r="M546">
            <v>7</v>
          </cell>
          <cell r="N546">
            <v>0</v>
          </cell>
          <cell r="O546">
            <v>1373</v>
          </cell>
          <cell r="P546">
            <v>0.15773689000002378</v>
          </cell>
        </row>
        <row r="547">
          <cell r="A547">
            <v>2561511000</v>
          </cell>
          <cell r="B547">
            <v>20340800</v>
          </cell>
          <cell r="C547" t="str">
            <v>H</v>
          </cell>
          <cell r="D547">
            <v>-1</v>
          </cell>
          <cell r="E547" t="str">
            <v>Abgegr. Aufw. Provisionen und Erlösschmälerungen</v>
          </cell>
          <cell r="F547" t="str">
            <v>Accruals for deductions from proceeds</v>
          </cell>
          <cell r="H547">
            <v>119</v>
          </cell>
          <cell r="I547">
            <v>1</v>
          </cell>
          <cell r="J547">
            <v>4</v>
          </cell>
          <cell r="K547">
            <v>36</v>
          </cell>
          <cell r="L547">
            <v>1</v>
          </cell>
          <cell r="M547">
            <v>15</v>
          </cell>
          <cell r="N547">
            <v>0</v>
          </cell>
          <cell r="O547">
            <v>176</v>
          </cell>
          <cell r="P547">
            <v>0.42614277999999217</v>
          </cell>
        </row>
        <row r="548">
          <cell r="A548">
            <v>2570000000</v>
          </cell>
          <cell r="B548" t="str">
            <v>New Position</v>
          </cell>
          <cell r="C548" t="str">
            <v>H</v>
          </cell>
          <cell r="D548">
            <v>-1</v>
          </cell>
          <cell r="E548" t="str">
            <v>Übrige Verbindlichkeiten kurzfristig</v>
          </cell>
          <cell r="F548" t="str">
            <v>Other liabilities-short term</v>
          </cell>
          <cell r="H548">
            <v>2051</v>
          </cell>
          <cell r="I548">
            <v>138</v>
          </cell>
          <cell r="J548">
            <v>413</v>
          </cell>
          <cell r="K548">
            <v>341</v>
          </cell>
          <cell r="L548">
            <v>32</v>
          </cell>
          <cell r="M548">
            <v>249</v>
          </cell>
          <cell r="N548">
            <v>33</v>
          </cell>
          <cell r="O548">
            <v>3256</v>
          </cell>
          <cell r="P548">
            <v>0.48867382000025827</v>
          </cell>
        </row>
        <row r="549">
          <cell r="A549">
            <v>2570200000</v>
          </cell>
          <cell r="B549" t="str">
            <v>New Position</v>
          </cell>
          <cell r="C549" t="str">
            <v>H</v>
          </cell>
          <cell r="D549">
            <v>-1</v>
          </cell>
          <cell r="E549" t="str">
            <v>Übrige Verbindlichkeiten Banküberziehungen</v>
          </cell>
          <cell r="F549" t="str">
            <v>Other liabilities bank overdrafts</v>
          </cell>
          <cell r="H549">
            <v>8</v>
          </cell>
          <cell r="I549">
            <v>0</v>
          </cell>
          <cell r="J549">
            <v>0</v>
          </cell>
          <cell r="K549">
            <v>16</v>
          </cell>
          <cell r="L549">
            <v>0</v>
          </cell>
          <cell r="M549">
            <v>5</v>
          </cell>
          <cell r="N549">
            <v>0</v>
          </cell>
          <cell r="O549">
            <v>29</v>
          </cell>
          <cell r="P549">
            <v>0.24447689000000139</v>
          </cell>
        </row>
        <row r="550">
          <cell r="A550">
            <v>2570211000</v>
          </cell>
          <cell r="B550" t="str">
            <v>New Position</v>
          </cell>
          <cell r="C550" t="str">
            <v>H</v>
          </cell>
          <cell r="D550">
            <v>-1</v>
          </cell>
          <cell r="E550" t="str">
            <v>Br. Übr. Verbindlichkeiten Banküberziehungen</v>
          </cell>
          <cell r="F550" t="str">
            <v>Other liabilities bank overdrafts-gr. value</v>
          </cell>
          <cell r="H550">
            <v>8</v>
          </cell>
          <cell r="I550">
            <v>0</v>
          </cell>
          <cell r="J550">
            <v>0</v>
          </cell>
          <cell r="K550">
            <v>16</v>
          </cell>
          <cell r="L550">
            <v>0</v>
          </cell>
          <cell r="M550">
            <v>5</v>
          </cell>
          <cell r="N550">
            <v>0</v>
          </cell>
          <cell r="O550">
            <v>29</v>
          </cell>
          <cell r="P550">
            <v>0.23482521999999761</v>
          </cell>
        </row>
        <row r="551">
          <cell r="A551">
            <v>2570215000</v>
          </cell>
          <cell r="B551" t="str">
            <v>New Position</v>
          </cell>
          <cell r="C551" t="str">
            <v>S</v>
          </cell>
          <cell r="D551">
            <v>1</v>
          </cell>
          <cell r="E551" t="str">
            <v>WB. Übr. Verbindlichkeiten Banküberziehungen</v>
          </cell>
          <cell r="F551" t="str">
            <v>Other liabilities bank overdrafts-val. adj.</v>
          </cell>
          <cell r="G551" t="str">
            <v>x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9.6516699999999993E-3</v>
          </cell>
        </row>
        <row r="552">
          <cell r="A552">
            <v>2570300000</v>
          </cell>
          <cell r="B552" t="str">
            <v>New Position</v>
          </cell>
          <cell r="C552" t="str">
            <v>H</v>
          </cell>
          <cell r="D552">
            <v>-1</v>
          </cell>
          <cell r="E552" t="str">
            <v>Negative Marktwerte (RLZ &lt; 1J)</v>
          </cell>
          <cell r="F552" t="str">
            <v>Neg. Market Values (&lt;1yr)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2</v>
          </cell>
          <cell r="O552">
            <v>3</v>
          </cell>
          <cell r="P552">
            <v>0.48671158999999964</v>
          </cell>
        </row>
        <row r="553">
          <cell r="A553">
            <v>2570311000</v>
          </cell>
          <cell r="B553">
            <v>20480918</v>
          </cell>
          <cell r="C553" t="str">
            <v>H</v>
          </cell>
          <cell r="D553">
            <v>-1</v>
          </cell>
          <cell r="E553" t="str">
            <v>Neg. Marktwerte von Sicherungsgesch. innerer Wert (RLZ &lt; 1J)</v>
          </cell>
          <cell r="F553" t="str">
            <v>Neg. Market Values from Hedges (&lt;1yr)</v>
          </cell>
          <cell r="G553" t="str">
            <v>x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1</v>
          </cell>
          <cell r="P553">
            <v>0.98057799999999995</v>
          </cell>
        </row>
        <row r="554">
          <cell r="A554">
            <v>2570312000</v>
          </cell>
          <cell r="C554" t="str">
            <v>H</v>
          </cell>
          <cell r="D554">
            <v>-1</v>
          </cell>
          <cell r="E554" t="str">
            <v>Neg. Marktwerte von Sicherungsgeschäften Zeitwert (RLZ &lt; 1J)</v>
          </cell>
          <cell r="G554" t="str">
            <v xml:space="preserve"> 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</row>
        <row r="555">
          <cell r="A555">
            <v>2570313000</v>
          </cell>
          <cell r="B555">
            <v>20480919</v>
          </cell>
          <cell r="C555" t="str">
            <v>H</v>
          </cell>
          <cell r="D555">
            <v>-1</v>
          </cell>
          <cell r="E555" t="str">
            <v>Neg. Marktwerte von Spekulationsgeschäften (RLZ &lt; 1 J)</v>
          </cell>
          <cell r="F555" t="str">
            <v>Neg. Market Values from Tradings (&lt;1yr)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2</v>
          </cell>
          <cell r="O555">
            <v>2</v>
          </cell>
          <cell r="P555">
            <v>0.49386641000000031</v>
          </cell>
        </row>
        <row r="556">
          <cell r="A556">
            <v>2570700000</v>
          </cell>
          <cell r="B556">
            <v>20450100</v>
          </cell>
          <cell r="C556" t="str">
            <v>H</v>
          </cell>
          <cell r="D556">
            <v>-1</v>
          </cell>
          <cell r="E556" t="str">
            <v>Verbindlichkeiten aus Wechseln (RLZ &lt; 1J)</v>
          </cell>
          <cell r="F556" t="str">
            <v>Liabilities on bills accept.(&lt;1yr)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0.18517760999999999</v>
          </cell>
        </row>
        <row r="557">
          <cell r="A557">
            <v>2570711000</v>
          </cell>
          <cell r="B557">
            <v>20450101</v>
          </cell>
          <cell r="C557" t="str">
            <v>H</v>
          </cell>
          <cell r="D557">
            <v>-1</v>
          </cell>
          <cell r="E557" t="str">
            <v>Br. Verbindlichkeiten aus Wechseln (RLZ &lt; 1J)</v>
          </cell>
          <cell r="F557" t="str">
            <v>Liabilities on bills accept.(&lt;1yr)-gr. value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0.18517760999999999</v>
          </cell>
        </row>
        <row r="558">
          <cell r="A558">
            <v>2570715000</v>
          </cell>
          <cell r="B558">
            <v>20450106</v>
          </cell>
          <cell r="C558" t="str">
            <v>S</v>
          </cell>
          <cell r="D558">
            <v>1</v>
          </cell>
          <cell r="E558" t="str">
            <v>WB Verbindlichkeiten aus Wechseln (RLZ &lt; 1J)</v>
          </cell>
          <cell r="F558" t="str">
            <v>Liabilities on bills accept.(&lt;1yr)-val. adj.</v>
          </cell>
          <cell r="G558" t="str">
            <v>x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A559">
            <v>2571000000</v>
          </cell>
          <cell r="B559" t="str">
            <v>New Position</v>
          </cell>
          <cell r="C559" t="str">
            <v>H</v>
          </cell>
          <cell r="D559">
            <v>-1</v>
          </cell>
          <cell r="E559" t="str">
            <v>Sonstige Verbindlichkeiten (RLZ &lt; 1J)</v>
          </cell>
          <cell r="F559" t="str">
            <v>Other liabilities (&lt;1yr)</v>
          </cell>
          <cell r="G559" t="str">
            <v>x</v>
          </cell>
          <cell r="H559">
            <v>558</v>
          </cell>
          <cell r="I559">
            <v>13</v>
          </cell>
          <cell r="J559">
            <v>120</v>
          </cell>
          <cell r="K559">
            <v>56</v>
          </cell>
          <cell r="L559">
            <v>20</v>
          </cell>
          <cell r="M559">
            <v>226</v>
          </cell>
          <cell r="N559">
            <v>1</v>
          </cell>
          <cell r="O559">
            <v>993</v>
          </cell>
          <cell r="P559">
            <v>0.95218091999993248</v>
          </cell>
        </row>
        <row r="560">
          <cell r="A560">
            <v>2571010000</v>
          </cell>
          <cell r="B560">
            <v>20480110</v>
          </cell>
          <cell r="C560" t="str">
            <v>H</v>
          </cell>
          <cell r="D560">
            <v>-1</v>
          </cell>
          <cell r="E560" t="str">
            <v>Sonst.Verb. aus sonst.Steuern (RLZ &lt; 1J)</v>
          </cell>
          <cell r="F560" t="str">
            <v>Other tax liabilities (&lt;1yr)</v>
          </cell>
          <cell r="H560">
            <v>127</v>
          </cell>
          <cell r="I560">
            <v>5</v>
          </cell>
          <cell r="J560">
            <v>13</v>
          </cell>
          <cell r="K560">
            <v>18</v>
          </cell>
          <cell r="L560">
            <v>4</v>
          </cell>
          <cell r="M560">
            <v>3</v>
          </cell>
          <cell r="N560">
            <v>0</v>
          </cell>
          <cell r="O560">
            <v>171</v>
          </cell>
          <cell r="P560">
            <v>0.34360541000000921</v>
          </cell>
        </row>
        <row r="561">
          <cell r="A561">
            <v>2571011000</v>
          </cell>
          <cell r="B561">
            <v>20480111</v>
          </cell>
          <cell r="C561" t="str">
            <v>H</v>
          </cell>
          <cell r="D561">
            <v>-1</v>
          </cell>
          <cell r="E561" t="str">
            <v>Br. Sonst.Verb. aus sonst.Steuern (RLZ &lt; 1J)</v>
          </cell>
          <cell r="F561" t="str">
            <v>Other tax liabilities (&lt;1yr) - gross value</v>
          </cell>
          <cell r="H561">
            <v>127</v>
          </cell>
          <cell r="I561">
            <v>5</v>
          </cell>
          <cell r="J561">
            <v>13</v>
          </cell>
          <cell r="K561">
            <v>18</v>
          </cell>
          <cell r="L561">
            <v>4</v>
          </cell>
          <cell r="M561">
            <v>3</v>
          </cell>
          <cell r="N561">
            <v>0</v>
          </cell>
          <cell r="O561">
            <v>170</v>
          </cell>
          <cell r="P561">
            <v>0.32570422000000576</v>
          </cell>
        </row>
        <row r="562">
          <cell r="A562">
            <v>2571015000</v>
          </cell>
          <cell r="B562">
            <v>20480116</v>
          </cell>
          <cell r="C562" t="str">
            <v>S</v>
          </cell>
          <cell r="D562">
            <v>1</v>
          </cell>
          <cell r="E562" t="str">
            <v>WB Sonst.Verb. aus sonst.Steuern (RLZ &lt; 1J)</v>
          </cell>
          <cell r="F562" t="str">
            <v>Other tax liabilities (&lt;1yr) - value adjust.</v>
          </cell>
          <cell r="G562" t="str">
            <v>x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-1</v>
          </cell>
          <cell r="P562">
            <v>0.66930962999999999</v>
          </cell>
        </row>
        <row r="563">
          <cell r="A563">
            <v>2571040000</v>
          </cell>
          <cell r="B563">
            <v>20480210</v>
          </cell>
          <cell r="C563" t="str">
            <v>H</v>
          </cell>
          <cell r="D563">
            <v>-1</v>
          </cell>
          <cell r="E563" t="str">
            <v>Sonst.Verb.im Rahm.d.soz.Sich.(RLZ &lt; 1J)</v>
          </cell>
          <cell r="F563" t="str">
            <v>Other social sec. liab. (&lt;1yr)</v>
          </cell>
          <cell r="H563">
            <v>14</v>
          </cell>
          <cell r="I563">
            <v>1</v>
          </cell>
          <cell r="J563">
            <v>1</v>
          </cell>
          <cell r="K563">
            <v>1</v>
          </cell>
          <cell r="L563">
            <v>0</v>
          </cell>
          <cell r="M563">
            <v>1</v>
          </cell>
          <cell r="N563">
            <v>0</v>
          </cell>
          <cell r="O563">
            <v>18</v>
          </cell>
          <cell r="P563">
            <v>0.34996665999999976</v>
          </cell>
        </row>
        <row r="564">
          <cell r="A564">
            <v>2571041000</v>
          </cell>
          <cell r="B564">
            <v>20480211</v>
          </cell>
          <cell r="C564" t="str">
            <v>H</v>
          </cell>
          <cell r="D564">
            <v>-1</v>
          </cell>
          <cell r="E564" t="str">
            <v>Br. Sonst.Verb.im Rahm.d.soz.Sich.(RLZ &lt; 1J)</v>
          </cell>
          <cell r="F564" t="str">
            <v>Other social sec. liab. (&lt;1yr)-gross value</v>
          </cell>
          <cell r="H564">
            <v>15</v>
          </cell>
          <cell r="I564">
            <v>1</v>
          </cell>
          <cell r="J564">
            <v>1</v>
          </cell>
          <cell r="K564">
            <v>1</v>
          </cell>
          <cell r="L564">
            <v>0</v>
          </cell>
          <cell r="M564">
            <v>1</v>
          </cell>
          <cell r="N564">
            <v>0</v>
          </cell>
          <cell r="O564">
            <v>18</v>
          </cell>
          <cell r="P564">
            <v>0.17825638000000055</v>
          </cell>
        </row>
        <row r="565">
          <cell r="A565">
            <v>2571045000</v>
          </cell>
          <cell r="B565">
            <v>20480216</v>
          </cell>
          <cell r="C565" t="str">
            <v>S</v>
          </cell>
          <cell r="D565">
            <v>1</v>
          </cell>
          <cell r="E565" t="str">
            <v>WB Sonst.Verb.im Rahm.d.soz.Sich.(RLZ &lt; 1J)</v>
          </cell>
          <cell r="F565" t="str">
            <v>Other social sec. liab. (&lt;1yr)-value adjust.</v>
          </cell>
          <cell r="G565" t="str">
            <v>x</v>
          </cell>
          <cell r="H565">
            <v>1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0.17171027999999999</v>
          </cell>
        </row>
        <row r="566">
          <cell r="A566">
            <v>2571070000</v>
          </cell>
          <cell r="B566" t="str">
            <v>New Position</v>
          </cell>
          <cell r="C566" t="str">
            <v>H</v>
          </cell>
          <cell r="D566">
            <v>-1</v>
          </cell>
          <cell r="E566" t="str">
            <v>so.Verb. Performance/Bonusprogramme (RLZ &lt; 1J)</v>
          </cell>
          <cell r="H566">
            <v>6</v>
          </cell>
          <cell r="I566">
            <v>1</v>
          </cell>
          <cell r="J566">
            <v>3</v>
          </cell>
          <cell r="K566">
            <v>3</v>
          </cell>
          <cell r="L566">
            <v>1</v>
          </cell>
          <cell r="M566">
            <v>0</v>
          </cell>
          <cell r="N566">
            <v>0</v>
          </cell>
          <cell r="O566">
            <v>14</v>
          </cell>
          <cell r="P566">
            <v>0.2212460399999987</v>
          </cell>
        </row>
        <row r="567">
          <cell r="A567">
            <v>2571080000</v>
          </cell>
          <cell r="B567" t="str">
            <v>New Position</v>
          </cell>
          <cell r="C567" t="str">
            <v>H</v>
          </cell>
          <cell r="D567">
            <v>-1</v>
          </cell>
          <cell r="E567" t="str">
            <v>Sonst.Verb. für externe Garantien (RLZ &lt;1J)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</row>
        <row r="568">
          <cell r="A568">
            <v>2571081000</v>
          </cell>
          <cell r="B568" t="str">
            <v>New Position</v>
          </cell>
          <cell r="C568" t="str">
            <v>H</v>
          </cell>
          <cell r="D568">
            <v>-1</v>
          </cell>
          <cell r="E568" t="str">
            <v>Br. Sonst.Verb. für externe Garantien (RLZ &lt;1J)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</row>
        <row r="569">
          <cell r="A569">
            <v>2571085000</v>
          </cell>
          <cell r="B569" t="str">
            <v>New Position</v>
          </cell>
          <cell r="C569" t="str">
            <v>S</v>
          </cell>
          <cell r="D569">
            <v>1</v>
          </cell>
          <cell r="E569" t="str">
            <v>WB Sonst.Verb. für externe Garantien (RLZ &lt;1J)</v>
          </cell>
          <cell r="G569" t="str">
            <v>x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A570">
            <v>2571090000</v>
          </cell>
          <cell r="B570">
            <v>20480910</v>
          </cell>
          <cell r="C570" t="str">
            <v>H</v>
          </cell>
          <cell r="D570">
            <v>-1</v>
          </cell>
          <cell r="E570" t="str">
            <v>Andere sonst.Verbindlichk. übrige (RLZ &lt; 1J)</v>
          </cell>
          <cell r="F570" t="str">
            <v>Rem. o.liab. misc. residue (&lt;1yr)</v>
          </cell>
          <cell r="G570" t="str">
            <v>x</v>
          </cell>
          <cell r="H570">
            <v>411</v>
          </cell>
          <cell r="I570">
            <v>6</v>
          </cell>
          <cell r="J570">
            <v>103</v>
          </cell>
          <cell r="K570">
            <v>34</v>
          </cell>
          <cell r="L570">
            <v>15</v>
          </cell>
          <cell r="M570">
            <v>222</v>
          </cell>
          <cell r="N570">
            <v>1</v>
          </cell>
          <cell r="O570">
            <v>790</v>
          </cell>
          <cell r="P570">
            <v>3.7362809999990532E-2</v>
          </cell>
        </row>
        <row r="571">
          <cell r="A571">
            <v>2571091000</v>
          </cell>
          <cell r="B571">
            <v>20480911</v>
          </cell>
          <cell r="C571" t="str">
            <v>H</v>
          </cell>
          <cell r="D571">
            <v>-1</v>
          </cell>
          <cell r="E571" t="str">
            <v>Br. Andere sonst.Verbindlichk. übrige (RLZ &lt; 1J)</v>
          </cell>
          <cell r="F571" t="str">
            <v>Rem. o.liab. misc. residue (&lt;1yr)-gross value</v>
          </cell>
          <cell r="H571">
            <v>420</v>
          </cell>
          <cell r="I571">
            <v>6</v>
          </cell>
          <cell r="J571">
            <v>103</v>
          </cell>
          <cell r="K571">
            <v>33</v>
          </cell>
          <cell r="L571">
            <v>15</v>
          </cell>
          <cell r="M571">
            <v>222</v>
          </cell>
          <cell r="N571">
            <v>1</v>
          </cell>
          <cell r="O571">
            <v>799</v>
          </cell>
          <cell r="P571">
            <v>0.29978044000006321</v>
          </cell>
        </row>
        <row r="572">
          <cell r="A572">
            <v>2571095000</v>
          </cell>
          <cell r="B572">
            <v>20480916</v>
          </cell>
          <cell r="C572" t="str">
            <v>S</v>
          </cell>
          <cell r="D572">
            <v>1</v>
          </cell>
          <cell r="E572" t="str">
            <v>WB Andere sonst.Verbindlichk. übrige (RLZ &lt; 1J)</v>
          </cell>
          <cell r="F572" t="str">
            <v>Rem. o.liab. misc. residue (&lt;1yr)-value adj.</v>
          </cell>
          <cell r="G572" t="str">
            <v>x</v>
          </cell>
          <cell r="H572">
            <v>9</v>
          </cell>
          <cell r="I572">
            <v>0</v>
          </cell>
          <cell r="J572">
            <v>0</v>
          </cell>
          <cell r="K572">
            <v>-1</v>
          </cell>
          <cell r="L572">
            <v>0</v>
          </cell>
          <cell r="M572">
            <v>0</v>
          </cell>
          <cell r="N572">
            <v>0</v>
          </cell>
          <cell r="O572">
            <v>9</v>
          </cell>
          <cell r="P572">
            <v>0.26241763000000162</v>
          </cell>
        </row>
        <row r="573">
          <cell r="A573">
            <v>2571400000</v>
          </cell>
          <cell r="B573">
            <v>20484100</v>
          </cell>
          <cell r="C573" t="str">
            <v>H</v>
          </cell>
          <cell r="D573">
            <v>-1</v>
          </cell>
          <cell r="E573" t="str">
            <v>So.Verb.gegen verb.Unternehmen</v>
          </cell>
          <cell r="F573" t="str">
            <v>Other liab. to gr.comp.</v>
          </cell>
          <cell r="H573">
            <v>878</v>
          </cell>
          <cell r="I573">
            <v>78</v>
          </cell>
          <cell r="J573">
            <v>150</v>
          </cell>
          <cell r="K573">
            <v>184</v>
          </cell>
          <cell r="L573">
            <v>0</v>
          </cell>
          <cell r="M573">
            <v>6</v>
          </cell>
          <cell r="N573">
            <v>30</v>
          </cell>
          <cell r="O573">
            <v>1325</v>
          </cell>
          <cell r="P573">
            <v>0.25723982999988948</v>
          </cell>
        </row>
        <row r="574">
          <cell r="A574">
            <v>2571412000</v>
          </cell>
          <cell r="B574">
            <v>20484101</v>
          </cell>
          <cell r="C574" t="str">
            <v>H</v>
          </cell>
          <cell r="D574">
            <v>-1</v>
          </cell>
          <cell r="E574" t="str">
            <v>Br. So.Verb.gegen verb.Unternehmen</v>
          </cell>
          <cell r="F574" t="str">
            <v>Other liab. to gr.comp. - gross value</v>
          </cell>
          <cell r="H574">
            <v>877</v>
          </cell>
          <cell r="I574">
            <v>78</v>
          </cell>
          <cell r="J574">
            <v>149</v>
          </cell>
          <cell r="K574">
            <v>184</v>
          </cell>
          <cell r="L574">
            <v>0</v>
          </cell>
          <cell r="M574">
            <v>6</v>
          </cell>
          <cell r="N574">
            <v>30</v>
          </cell>
          <cell r="O574">
            <v>1324</v>
          </cell>
          <cell r="P574">
            <v>0.28073135999989063</v>
          </cell>
        </row>
        <row r="575">
          <cell r="A575">
            <v>2571415000</v>
          </cell>
          <cell r="B575">
            <v>20484106</v>
          </cell>
          <cell r="C575" t="str">
            <v>S</v>
          </cell>
          <cell r="D575">
            <v>1</v>
          </cell>
          <cell r="E575" t="str">
            <v>WB So.Verb.gegen verb.Unternehmen</v>
          </cell>
          <cell r="F575" t="str">
            <v>Other liab. to gr.comp.( - value adjust.</v>
          </cell>
          <cell r="G575" t="str">
            <v>x</v>
          </cell>
          <cell r="H575">
            <v>-1</v>
          </cell>
          <cell r="I575">
            <v>0</v>
          </cell>
          <cell r="J575">
            <v>-1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-1</v>
          </cell>
          <cell r="P575">
            <v>2.3491530000000038E-2</v>
          </cell>
        </row>
        <row r="576">
          <cell r="A576">
            <v>2571419999</v>
          </cell>
          <cell r="B576" t="str">
            <v>New Position</v>
          </cell>
          <cell r="C576" t="str">
            <v>H</v>
          </cell>
          <cell r="D576">
            <v>-1</v>
          </cell>
          <cell r="E576" t="str">
            <v>So.Verb.gegen verb.Unternehmen (Diff.Konto)</v>
          </cell>
          <cell r="F576" t="str">
            <v>Other liab. to gr.comp. - diff. account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</row>
        <row r="577">
          <cell r="A577">
            <v>2571500000</v>
          </cell>
          <cell r="B577">
            <v>20485100</v>
          </cell>
          <cell r="C577" t="str">
            <v>H</v>
          </cell>
          <cell r="D577">
            <v>-1</v>
          </cell>
          <cell r="E577" t="str">
            <v>So.Verb.gegen Joint Venture</v>
          </cell>
          <cell r="F577" t="str">
            <v>Other liab. to joint vent.</v>
          </cell>
          <cell r="H577">
            <v>0</v>
          </cell>
          <cell r="I577">
            <v>0</v>
          </cell>
          <cell r="J577">
            <v>1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1</v>
          </cell>
          <cell r="P577">
            <v>0.43221331000000007</v>
          </cell>
        </row>
        <row r="578">
          <cell r="A578">
            <v>2571512000</v>
          </cell>
          <cell r="B578">
            <v>20485101</v>
          </cell>
          <cell r="C578" t="str">
            <v>H</v>
          </cell>
          <cell r="D578">
            <v>-1</v>
          </cell>
          <cell r="E578" t="str">
            <v>Br. So.Verb.gegen Joint Venture</v>
          </cell>
          <cell r="F578" t="str">
            <v>Oth. liab. to joint vent. - gross val.</v>
          </cell>
          <cell r="H578">
            <v>0</v>
          </cell>
          <cell r="I578">
            <v>0</v>
          </cell>
          <cell r="J578">
            <v>1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1</v>
          </cell>
          <cell r="P578">
            <v>0.43511104</v>
          </cell>
        </row>
        <row r="579">
          <cell r="A579">
            <v>2571515000</v>
          </cell>
          <cell r="B579">
            <v>20485106</v>
          </cell>
          <cell r="C579" t="str">
            <v>S</v>
          </cell>
          <cell r="D579">
            <v>1</v>
          </cell>
          <cell r="E579" t="str">
            <v>WB So.Verb.gegen Joint Venture</v>
          </cell>
          <cell r="F579" t="str">
            <v>Oth. liab. to joint vent. - value adj.</v>
          </cell>
          <cell r="G579" t="str">
            <v>x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2.8977299999999998E-3</v>
          </cell>
        </row>
        <row r="580">
          <cell r="A580">
            <v>2571600000</v>
          </cell>
          <cell r="B580">
            <v>20486100</v>
          </cell>
          <cell r="C580" t="str">
            <v>H</v>
          </cell>
          <cell r="D580">
            <v>-1</v>
          </cell>
          <cell r="E580" t="str">
            <v>So.Verb.gegen ass. Untern.</v>
          </cell>
          <cell r="F580" t="str">
            <v>Other liab. to asso. co.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0.40795764000000001</v>
          </cell>
        </row>
        <row r="581">
          <cell r="A581">
            <v>2571612000</v>
          </cell>
          <cell r="B581">
            <v>20486101</v>
          </cell>
          <cell r="C581" t="str">
            <v>H</v>
          </cell>
          <cell r="D581">
            <v>-1</v>
          </cell>
          <cell r="E581" t="str">
            <v>Br. So.Verb.gegen ass. Untern.</v>
          </cell>
          <cell r="F581" t="str">
            <v>Other liab. to asso. co.-gross value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0.40795764000000001</v>
          </cell>
        </row>
        <row r="582">
          <cell r="A582">
            <v>2571615000</v>
          </cell>
          <cell r="B582">
            <v>20486106</v>
          </cell>
          <cell r="C582" t="str">
            <v>S</v>
          </cell>
          <cell r="D582">
            <v>1</v>
          </cell>
          <cell r="E582" t="str">
            <v>WB So.Verb.gegen ass. Untern.</v>
          </cell>
          <cell r="F582" t="str">
            <v>Other liab. to asso. co.-value adjust</v>
          </cell>
          <cell r="G582" t="str">
            <v>x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</row>
        <row r="583">
          <cell r="A583">
            <v>2571700000</v>
          </cell>
          <cell r="B583">
            <v>20487100</v>
          </cell>
          <cell r="C583" t="str">
            <v>H</v>
          </cell>
          <cell r="D583">
            <v>-1</v>
          </cell>
          <cell r="E583" t="str">
            <v>So.Verb.gegen Beteiligungen</v>
          </cell>
          <cell r="F583" t="str">
            <v>Other liab. to o. eq. inv.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3.7621500000000002E-2</v>
          </cell>
        </row>
        <row r="584">
          <cell r="A584">
            <v>2571712000</v>
          </cell>
          <cell r="B584">
            <v>20487101</v>
          </cell>
          <cell r="C584" t="str">
            <v>H</v>
          </cell>
          <cell r="D584">
            <v>-1</v>
          </cell>
          <cell r="E584" t="str">
            <v>Br. So.Verb.gegen Beteiligungen</v>
          </cell>
          <cell r="F584" t="str">
            <v>Other liab. to o. eq. inv.-gross value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3.7621500000000002E-2</v>
          </cell>
        </row>
        <row r="585">
          <cell r="A585">
            <v>2571715000</v>
          </cell>
          <cell r="B585">
            <v>20487106</v>
          </cell>
          <cell r="C585" t="str">
            <v>S</v>
          </cell>
          <cell r="D585">
            <v>1</v>
          </cell>
          <cell r="E585" t="str">
            <v>WB So.Verb.gegen Beteiligungen</v>
          </cell>
          <cell r="F585" t="str">
            <v>Other liab. to o. eq. inv.-value adj.</v>
          </cell>
          <cell r="G585" t="str">
            <v>x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A586">
            <v>2571800000</v>
          </cell>
          <cell r="B586" t="str">
            <v>New Position</v>
          </cell>
          <cell r="C586" t="str">
            <v>H</v>
          </cell>
          <cell r="D586">
            <v>-1</v>
          </cell>
          <cell r="E586" t="str">
            <v>Sonstige nicht finanzielle-Verbindlichkeiten kurzfristig</v>
          </cell>
          <cell r="H586">
            <v>208</v>
          </cell>
          <cell r="I586">
            <v>0</v>
          </cell>
          <cell r="J586">
            <v>2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210</v>
          </cell>
          <cell r="P586">
            <v>6.891590999998698E-2</v>
          </cell>
        </row>
        <row r="587">
          <cell r="A587">
            <v>2571812000</v>
          </cell>
          <cell r="B587" t="str">
            <v>New Position</v>
          </cell>
          <cell r="C587" t="str">
            <v>H</v>
          </cell>
          <cell r="D587">
            <v>-1</v>
          </cell>
          <cell r="E587" t="str">
            <v>Br. Sonstige nicht finanzielle-Verbindlichkeiten kurzfristig</v>
          </cell>
          <cell r="H587">
            <v>0</v>
          </cell>
          <cell r="I587">
            <v>0</v>
          </cell>
          <cell r="J587">
            <v>2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2</v>
          </cell>
          <cell r="P587">
            <v>0.27293586000000003</v>
          </cell>
        </row>
        <row r="588">
          <cell r="A588">
            <v>2571815000</v>
          </cell>
          <cell r="B588" t="str">
            <v>New Position</v>
          </cell>
          <cell r="C588" t="str">
            <v>S</v>
          </cell>
          <cell r="D588">
            <v>1</v>
          </cell>
          <cell r="E588" t="str">
            <v>WB Sonstige nicht finanzielle-Verbindlichkeiten kurzfristig</v>
          </cell>
          <cell r="G588" t="str">
            <v>x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</row>
        <row r="589">
          <cell r="A589">
            <v>2571816000</v>
          </cell>
          <cell r="C589" t="str">
            <v>S</v>
          </cell>
          <cell r="D589">
            <v>-1</v>
          </cell>
          <cell r="E589" t="str">
            <v>Verpflichtungen aus Kundenbindungsprogrammen (RLZ &lt; 1J)</v>
          </cell>
          <cell r="G589" t="str">
            <v xml:space="preserve"> </v>
          </cell>
          <cell r="H589">
            <v>208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208</v>
          </cell>
          <cell r="P589">
            <v>0.34185177000000522</v>
          </cell>
        </row>
        <row r="590">
          <cell r="A590">
            <v>2580000000</v>
          </cell>
          <cell r="B590" t="str">
            <v>New Position</v>
          </cell>
          <cell r="C590" t="str">
            <v>H</v>
          </cell>
          <cell r="D590">
            <v>-1</v>
          </cell>
          <cell r="E590" t="str">
            <v>Abgegrenzte Aufwendungen übrige</v>
          </cell>
          <cell r="F590" t="str">
            <v>Other accruals</v>
          </cell>
          <cell r="H590">
            <v>399</v>
          </cell>
          <cell r="I590">
            <v>47</v>
          </cell>
          <cell r="J590">
            <v>140</v>
          </cell>
          <cell r="K590">
            <v>85</v>
          </cell>
          <cell r="L590">
            <v>12</v>
          </cell>
          <cell r="M590">
            <v>12</v>
          </cell>
          <cell r="N590">
            <v>0</v>
          </cell>
          <cell r="O590">
            <v>695</v>
          </cell>
          <cell r="P590">
            <v>0.43179545999998936</v>
          </cell>
        </row>
        <row r="591">
          <cell r="A591">
            <v>2581111000</v>
          </cell>
          <cell r="B591">
            <v>20330200</v>
          </cell>
          <cell r="C591" t="str">
            <v>H</v>
          </cell>
          <cell r="D591">
            <v>-1</v>
          </cell>
          <cell r="E591" t="str">
            <v>Abgegr. Aufw. sonstige Steuern/Zölle</v>
          </cell>
          <cell r="F591" t="str">
            <v>Accruals for other taxes/customs duty</v>
          </cell>
          <cell r="H591">
            <v>31</v>
          </cell>
          <cell r="I591">
            <v>1</v>
          </cell>
          <cell r="J591">
            <v>0</v>
          </cell>
          <cell r="K591">
            <v>2</v>
          </cell>
          <cell r="L591">
            <v>0</v>
          </cell>
          <cell r="M591">
            <v>0</v>
          </cell>
          <cell r="N591">
            <v>0</v>
          </cell>
          <cell r="O591">
            <v>34</v>
          </cell>
          <cell r="P591">
            <v>0.27887614999999499</v>
          </cell>
        </row>
        <row r="592">
          <cell r="A592">
            <v>2581400000</v>
          </cell>
          <cell r="B592" t="str">
            <v>New Position</v>
          </cell>
          <cell r="C592" t="str">
            <v>H</v>
          </cell>
          <cell r="D592">
            <v>-1</v>
          </cell>
          <cell r="E592" t="str">
            <v>Abgegr. Aufwendungen Personal</v>
          </cell>
          <cell r="F592" t="str">
            <v xml:space="preserve">Accruals personnel </v>
          </cell>
          <cell r="H592">
            <v>360</v>
          </cell>
          <cell r="I592">
            <v>46</v>
          </cell>
          <cell r="J592">
            <v>138</v>
          </cell>
          <cell r="K592">
            <v>79</v>
          </cell>
          <cell r="L592">
            <v>12</v>
          </cell>
          <cell r="M592">
            <v>11</v>
          </cell>
          <cell r="N592">
            <v>0</v>
          </cell>
          <cell r="O592">
            <v>648</v>
          </cell>
          <cell r="P592">
            <v>0.45319886000004317</v>
          </cell>
        </row>
        <row r="593">
          <cell r="A593">
            <v>2581411000</v>
          </cell>
          <cell r="B593">
            <v>20344200</v>
          </cell>
          <cell r="C593" t="str">
            <v>H</v>
          </cell>
          <cell r="D593">
            <v>-1</v>
          </cell>
          <cell r="E593" t="str">
            <v>Abgegr. Aufwendungen Ergebnisbeteiligung Personal</v>
          </cell>
          <cell r="F593" t="str">
            <v>Accruals for employee bonus</v>
          </cell>
          <cell r="H593">
            <v>132</v>
          </cell>
          <cell r="I593">
            <v>17</v>
          </cell>
          <cell r="J593">
            <v>50</v>
          </cell>
          <cell r="K593">
            <v>24</v>
          </cell>
          <cell r="L593">
            <v>12</v>
          </cell>
          <cell r="M593">
            <v>7</v>
          </cell>
          <cell r="N593">
            <v>0</v>
          </cell>
          <cell r="O593">
            <v>244</v>
          </cell>
          <cell r="P593">
            <v>0.10508796000002008</v>
          </cell>
        </row>
        <row r="594">
          <cell r="A594">
            <v>2581413000</v>
          </cell>
          <cell r="B594">
            <v>20344610</v>
          </cell>
          <cell r="C594" t="str">
            <v>H</v>
          </cell>
          <cell r="D594">
            <v>-1</v>
          </cell>
          <cell r="E594" t="str">
            <v>Abgegr. Aufw. Urlaub/Gleitzeit/Mehrarbeitszeit/-flugstunden</v>
          </cell>
          <cell r="F594" t="str">
            <v>Accruals for holiday, flexible work time</v>
          </cell>
          <cell r="H594">
            <v>117</v>
          </cell>
          <cell r="I594">
            <v>13</v>
          </cell>
          <cell r="J594">
            <v>83</v>
          </cell>
          <cell r="K594">
            <v>35</v>
          </cell>
          <cell r="L594">
            <v>0</v>
          </cell>
          <cell r="M594">
            <v>3</v>
          </cell>
          <cell r="N594">
            <v>0</v>
          </cell>
          <cell r="O594">
            <v>250</v>
          </cell>
          <cell r="P594">
            <v>5.6307870000011917E-2</v>
          </cell>
        </row>
        <row r="595">
          <cell r="A595">
            <v>2581415000</v>
          </cell>
          <cell r="B595">
            <v>20344710</v>
          </cell>
          <cell r="C595" t="str">
            <v>H</v>
          </cell>
          <cell r="D595">
            <v>-1</v>
          </cell>
          <cell r="E595" t="str">
            <v>Abgegr. Aufw. übrige Personalkosten</v>
          </cell>
          <cell r="F595" t="str">
            <v>Accruals for other employee costs</v>
          </cell>
          <cell r="G595" t="str">
            <v>x</v>
          </cell>
          <cell r="H595">
            <v>111</v>
          </cell>
          <cell r="I595">
            <v>16</v>
          </cell>
          <cell r="J595">
            <v>5</v>
          </cell>
          <cell r="K595">
            <v>20</v>
          </cell>
          <cell r="L595">
            <v>0</v>
          </cell>
          <cell r="M595">
            <v>1</v>
          </cell>
          <cell r="N595">
            <v>0</v>
          </cell>
          <cell r="O595">
            <v>154</v>
          </cell>
          <cell r="P595">
            <v>0.29180303000001118</v>
          </cell>
        </row>
        <row r="596">
          <cell r="A596">
            <v>2581900000</v>
          </cell>
          <cell r="B596">
            <v>20344910</v>
          </cell>
          <cell r="C596" t="str">
            <v>H</v>
          </cell>
          <cell r="D596">
            <v>-1</v>
          </cell>
          <cell r="E596" t="str">
            <v>Abgegr. Aufwendungen übrige</v>
          </cell>
          <cell r="F596" t="str">
            <v>Accruals-miscellaneous residue</v>
          </cell>
          <cell r="H596">
            <v>8</v>
          </cell>
          <cell r="I596">
            <v>0</v>
          </cell>
          <cell r="J596">
            <v>1</v>
          </cell>
          <cell r="K596">
            <v>5</v>
          </cell>
          <cell r="L596">
            <v>0</v>
          </cell>
          <cell r="M596">
            <v>1</v>
          </cell>
          <cell r="N596">
            <v>0</v>
          </cell>
          <cell r="O596">
            <v>14</v>
          </cell>
          <cell r="P596">
            <v>0.16387047000000088</v>
          </cell>
        </row>
        <row r="597">
          <cell r="A597">
            <v>2590000000</v>
          </cell>
          <cell r="B597" t="str">
            <v>New Position</v>
          </cell>
          <cell r="C597" t="str">
            <v>H</v>
          </cell>
          <cell r="D597">
            <v>-1</v>
          </cell>
          <cell r="E597" t="str">
            <v>Erhaltene Anzahlungen und pass. Saldo Fertigungsaufträge</v>
          </cell>
          <cell r="F597" t="str">
            <v>Adv.payment crd.bal.product. orders and deferred income shortterm</v>
          </cell>
          <cell r="H597">
            <v>397</v>
          </cell>
          <cell r="I597">
            <v>4</v>
          </cell>
          <cell r="J597">
            <v>125</v>
          </cell>
          <cell r="K597">
            <v>11</v>
          </cell>
          <cell r="L597">
            <v>27</v>
          </cell>
          <cell r="M597">
            <v>4</v>
          </cell>
          <cell r="N597">
            <v>0</v>
          </cell>
          <cell r="O597">
            <v>568</v>
          </cell>
          <cell r="P597">
            <v>0.41250594000007368</v>
          </cell>
        </row>
        <row r="598">
          <cell r="A598">
            <v>2590100000</v>
          </cell>
          <cell r="B598" t="str">
            <v>New Position</v>
          </cell>
          <cell r="C598" t="str">
            <v>H</v>
          </cell>
          <cell r="D598">
            <v>-1</v>
          </cell>
          <cell r="E598" t="str">
            <v>Erhaltene Anzahlungen (RLZ &lt; 1J)</v>
          </cell>
          <cell r="F598" t="str">
            <v>Adv.payments. (&lt;1yr)</v>
          </cell>
          <cell r="H598">
            <v>31</v>
          </cell>
          <cell r="I598">
            <v>0</v>
          </cell>
          <cell r="J598">
            <v>24</v>
          </cell>
          <cell r="K598">
            <v>9</v>
          </cell>
          <cell r="L598">
            <v>0</v>
          </cell>
          <cell r="M598">
            <v>3</v>
          </cell>
          <cell r="N598">
            <v>0</v>
          </cell>
          <cell r="O598">
            <v>66</v>
          </cell>
          <cell r="P598">
            <v>0.17365196999999455</v>
          </cell>
        </row>
        <row r="599">
          <cell r="A599">
            <v>2590118000</v>
          </cell>
          <cell r="B599" t="str">
            <v>New Position</v>
          </cell>
          <cell r="C599" t="str">
            <v>H</v>
          </cell>
          <cell r="D599">
            <v>-1</v>
          </cell>
          <cell r="E599" t="str">
            <v>Erhaltene Anzahlungen Fremde (RLZ &lt; 1J)</v>
          </cell>
          <cell r="F599" t="str">
            <v>Advance payments-third parites (&lt;1yr)</v>
          </cell>
          <cell r="G599" t="str">
            <v>x</v>
          </cell>
          <cell r="H599">
            <v>31</v>
          </cell>
          <cell r="I599">
            <v>0</v>
          </cell>
          <cell r="J599">
            <v>9</v>
          </cell>
          <cell r="K599">
            <v>9</v>
          </cell>
          <cell r="L599">
            <v>0</v>
          </cell>
          <cell r="M599">
            <v>3</v>
          </cell>
          <cell r="N599">
            <v>0</v>
          </cell>
          <cell r="O599">
            <v>51</v>
          </cell>
          <cell r="P599">
            <v>0.11071413999999891</v>
          </cell>
        </row>
        <row r="600">
          <cell r="A600">
            <v>2590148000</v>
          </cell>
          <cell r="B600" t="str">
            <v>New Position</v>
          </cell>
          <cell r="C600" t="str">
            <v>H</v>
          </cell>
          <cell r="D600">
            <v>-1</v>
          </cell>
          <cell r="E600" t="str">
            <v>Erhaltene Anzahlungen verb.U. (RLZ &lt; 1J)</v>
          </cell>
          <cell r="F600" t="str">
            <v>Advance payments-group comp. (&lt;1yr)</v>
          </cell>
          <cell r="H600">
            <v>0</v>
          </cell>
          <cell r="I600">
            <v>0</v>
          </cell>
          <cell r="J600">
            <v>15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15</v>
          </cell>
          <cell r="P600">
            <v>0.36316032000000043</v>
          </cell>
        </row>
        <row r="601">
          <cell r="A601">
            <v>2590158000</v>
          </cell>
          <cell r="B601" t="str">
            <v>New Position</v>
          </cell>
          <cell r="C601" t="str">
            <v>H</v>
          </cell>
          <cell r="D601">
            <v>-1</v>
          </cell>
          <cell r="E601" t="str">
            <v>Erhaltene Anzahlungen Joint Venture (RLZ &lt; 1J)</v>
          </cell>
          <cell r="F601" t="str">
            <v>Advance payments-joint vent. (&lt;1yr)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7.8794210000000003E-2</v>
          </cell>
        </row>
        <row r="602">
          <cell r="A602">
            <v>2590168000</v>
          </cell>
          <cell r="B602" t="str">
            <v>New Position</v>
          </cell>
          <cell r="C602" t="str">
            <v>H</v>
          </cell>
          <cell r="D602">
            <v>-1</v>
          </cell>
          <cell r="E602" t="str">
            <v>Erhaltene Anzahlungen ass. Untern. (RLZ &lt; 1J)</v>
          </cell>
          <cell r="F602" t="str">
            <v>Advance payments-asso.co. (&lt;1yr)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</row>
        <row r="603">
          <cell r="A603">
            <v>2590178000</v>
          </cell>
          <cell r="B603" t="str">
            <v>New Position</v>
          </cell>
          <cell r="C603" t="str">
            <v>H</v>
          </cell>
          <cell r="D603">
            <v>-1</v>
          </cell>
          <cell r="E603" t="str">
            <v>Erhaltene Anzahlungen Beteiligungen (RLZ &lt; 1J)</v>
          </cell>
          <cell r="F603" t="str">
            <v>Advance payments-o.eq.inv. (&lt;1yr)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</row>
        <row r="604">
          <cell r="A604">
            <v>2591000000</v>
          </cell>
          <cell r="B604" t="str">
            <v>New Position</v>
          </cell>
          <cell r="C604" t="str">
            <v>H</v>
          </cell>
          <cell r="D604">
            <v>-1</v>
          </cell>
          <cell r="E604" t="str">
            <v>Passiver Saldo Fertigungsaufträge (RLZ &lt; 1J)</v>
          </cell>
          <cell r="F604" t="str">
            <v>Cred.bal.prod.order</v>
          </cell>
          <cell r="H604">
            <v>0</v>
          </cell>
          <cell r="I604">
            <v>0</v>
          </cell>
          <cell r="J604">
            <v>94</v>
          </cell>
          <cell r="K604">
            <v>0</v>
          </cell>
          <cell r="L604">
            <v>8</v>
          </cell>
          <cell r="M604">
            <v>0</v>
          </cell>
          <cell r="N604">
            <v>0</v>
          </cell>
          <cell r="O604">
            <v>102</v>
          </cell>
          <cell r="P604">
            <v>0.31089355000000296</v>
          </cell>
        </row>
        <row r="605">
          <cell r="A605">
            <v>2591118000</v>
          </cell>
          <cell r="B605" t="str">
            <v>New Position</v>
          </cell>
          <cell r="C605" t="str">
            <v>H</v>
          </cell>
          <cell r="D605">
            <v>-1</v>
          </cell>
          <cell r="E605" t="str">
            <v>Pass.Saldo Fertigungsaufträge Fremde</v>
          </cell>
          <cell r="G605" t="str">
            <v>x</v>
          </cell>
          <cell r="H605">
            <v>0</v>
          </cell>
          <cell r="I605">
            <v>0</v>
          </cell>
          <cell r="J605">
            <v>50</v>
          </cell>
          <cell r="K605">
            <v>0</v>
          </cell>
          <cell r="L605">
            <v>2</v>
          </cell>
          <cell r="M605">
            <v>0</v>
          </cell>
          <cell r="N605">
            <v>0</v>
          </cell>
          <cell r="O605">
            <v>52</v>
          </cell>
          <cell r="P605">
            <v>0.46101033000000058</v>
          </cell>
        </row>
        <row r="606">
          <cell r="A606">
            <v>2591119000</v>
          </cell>
          <cell r="B606">
            <v>20430161</v>
          </cell>
          <cell r="C606" t="str">
            <v>S</v>
          </cell>
          <cell r="D606">
            <v>1</v>
          </cell>
          <cell r="E606" t="str">
            <v>Pass.Saldo Fertigungsaufträge Fremde (RLZ &lt; 1J)</v>
          </cell>
          <cell r="F606" t="str">
            <v>Cred. bal. product. order-third parties</v>
          </cell>
          <cell r="H606">
            <v>0</v>
          </cell>
          <cell r="I606">
            <v>0</v>
          </cell>
          <cell r="J606">
            <v>322</v>
          </cell>
          <cell r="K606">
            <v>0</v>
          </cell>
          <cell r="L606">
            <v>12</v>
          </cell>
          <cell r="M606">
            <v>0</v>
          </cell>
          <cell r="N606">
            <v>0</v>
          </cell>
          <cell r="O606">
            <v>333</v>
          </cell>
          <cell r="P606">
            <v>0.46614547000001494</v>
          </cell>
        </row>
        <row r="607">
          <cell r="A607">
            <v>2591119100</v>
          </cell>
          <cell r="B607" t="str">
            <v>New Position</v>
          </cell>
          <cell r="C607" t="str">
            <v>H</v>
          </cell>
          <cell r="D607">
            <v>-1</v>
          </cell>
          <cell r="E607" t="str">
            <v>Erh. Anzahlungen Fremde (Pass.Saldo Fertigungsaufträge)</v>
          </cell>
          <cell r="H607">
            <v>0</v>
          </cell>
          <cell r="I607">
            <v>0</v>
          </cell>
          <cell r="J607">
            <v>372</v>
          </cell>
          <cell r="K607">
            <v>0</v>
          </cell>
          <cell r="L607">
            <v>14</v>
          </cell>
          <cell r="M607">
            <v>0</v>
          </cell>
          <cell r="N607">
            <v>0</v>
          </cell>
          <cell r="O607">
            <v>386</v>
          </cell>
          <cell r="P607">
            <v>7.2844199999963166E-2</v>
          </cell>
        </row>
        <row r="608">
          <cell r="A608">
            <v>2591418000</v>
          </cell>
          <cell r="B608" t="str">
            <v>New Position</v>
          </cell>
          <cell r="C608" t="str">
            <v>H</v>
          </cell>
          <cell r="D608">
            <v>-1</v>
          </cell>
          <cell r="E608" t="str">
            <v>Pass.Saldo Fertigungsaufträge verb.Untern.</v>
          </cell>
          <cell r="H608">
            <v>0</v>
          </cell>
          <cell r="I608">
            <v>0</v>
          </cell>
          <cell r="J608">
            <v>38</v>
          </cell>
          <cell r="K608">
            <v>0</v>
          </cell>
          <cell r="L608">
            <v>6</v>
          </cell>
          <cell r="M608">
            <v>0</v>
          </cell>
          <cell r="N608">
            <v>0</v>
          </cell>
          <cell r="O608">
            <v>44</v>
          </cell>
          <cell r="P608">
            <v>0.13601857999999822</v>
          </cell>
        </row>
        <row r="609">
          <cell r="A609">
            <v>2591419000</v>
          </cell>
          <cell r="B609">
            <v>20484161</v>
          </cell>
          <cell r="C609" t="str">
            <v>S</v>
          </cell>
          <cell r="D609">
            <v>1</v>
          </cell>
          <cell r="E609" t="str">
            <v>Pass.Saldo Fertigungsaufträge verb.Untern.</v>
          </cell>
          <cell r="F609" t="str">
            <v>Cred. bal.-product. orders-group comp.</v>
          </cell>
          <cell r="H609">
            <v>0</v>
          </cell>
          <cell r="I609">
            <v>0</v>
          </cell>
          <cell r="J609">
            <v>-31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-31</v>
          </cell>
          <cell r="P609">
            <v>0.17261380000000059</v>
          </cell>
        </row>
        <row r="610">
          <cell r="A610">
            <v>2591419100</v>
          </cell>
          <cell r="B610" t="str">
            <v>New Position</v>
          </cell>
          <cell r="C610" t="str">
            <v>H</v>
          </cell>
          <cell r="D610">
            <v>-1</v>
          </cell>
          <cell r="E610" t="str">
            <v>Erh. Anzahlungen verb. Untern. (Pass.Saldo Fertigungsaufträge)</v>
          </cell>
          <cell r="H610">
            <v>0</v>
          </cell>
          <cell r="I610">
            <v>0</v>
          </cell>
          <cell r="J610">
            <v>7</v>
          </cell>
          <cell r="K610">
            <v>0</v>
          </cell>
          <cell r="L610">
            <v>6</v>
          </cell>
          <cell r="M610">
            <v>0</v>
          </cell>
          <cell r="N610">
            <v>0</v>
          </cell>
          <cell r="O610">
            <v>13</v>
          </cell>
          <cell r="P610">
            <v>0.30863238000000059</v>
          </cell>
        </row>
        <row r="611">
          <cell r="A611">
            <v>2591518000</v>
          </cell>
          <cell r="B611" t="str">
            <v>New Position</v>
          </cell>
          <cell r="C611" t="str">
            <v>H</v>
          </cell>
          <cell r="D611">
            <v>-1</v>
          </cell>
          <cell r="E611" t="str">
            <v>Pass.Saldo Fertigungsaufträge Joint Venture</v>
          </cell>
          <cell r="H611">
            <v>0</v>
          </cell>
          <cell r="I611">
            <v>0</v>
          </cell>
          <cell r="J611">
            <v>6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6</v>
          </cell>
          <cell r="P611">
            <v>1.4098200000000283E-2</v>
          </cell>
        </row>
        <row r="612">
          <cell r="A612">
            <v>2591519000</v>
          </cell>
          <cell r="B612">
            <v>20485161</v>
          </cell>
          <cell r="C612" t="str">
            <v>S</v>
          </cell>
          <cell r="D612">
            <v>1</v>
          </cell>
          <cell r="E612" t="str">
            <v>Pass.Saldo Fertigungsaufträge Joint Venture</v>
          </cell>
          <cell r="F612" t="str">
            <v>Cred. bal.-product. orders-joint vent.</v>
          </cell>
          <cell r="H612">
            <v>0</v>
          </cell>
          <cell r="I612">
            <v>0</v>
          </cell>
          <cell r="J612">
            <v>7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7</v>
          </cell>
          <cell r="P612">
            <v>0.3609094000000006</v>
          </cell>
        </row>
        <row r="613">
          <cell r="A613">
            <v>2591519100</v>
          </cell>
          <cell r="B613" t="str">
            <v>New Position</v>
          </cell>
          <cell r="C613" t="str">
            <v>H</v>
          </cell>
          <cell r="D613">
            <v>-1</v>
          </cell>
          <cell r="E613" t="str">
            <v>Erh. Anzahlungen Joint Venture (Pass.Saldo Fertigungsaufträge)</v>
          </cell>
          <cell r="H613">
            <v>0</v>
          </cell>
          <cell r="I613">
            <v>0</v>
          </cell>
          <cell r="J613">
            <v>13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13</v>
          </cell>
          <cell r="P613">
            <v>0.34681119999999943</v>
          </cell>
        </row>
        <row r="614">
          <cell r="A614">
            <v>2591618000</v>
          </cell>
          <cell r="B614" t="str">
            <v>New Position</v>
          </cell>
          <cell r="C614" t="str">
            <v>H</v>
          </cell>
          <cell r="D614">
            <v>-1</v>
          </cell>
          <cell r="E614" t="str">
            <v>Pass.Saldo Fertigungsaufträge ass.Untern.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</row>
        <row r="615">
          <cell r="A615">
            <v>2591619000</v>
          </cell>
          <cell r="B615">
            <v>20486161</v>
          </cell>
          <cell r="C615" t="str">
            <v>S</v>
          </cell>
          <cell r="D615">
            <v>1</v>
          </cell>
          <cell r="E615" t="str">
            <v>Pass.Saldo Fertigungsaufträge ass.Untern.</v>
          </cell>
          <cell r="F615" t="str">
            <v>Cred.bal.-product. orders-asso. comp.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</row>
        <row r="616">
          <cell r="A616">
            <v>2591619100</v>
          </cell>
          <cell r="B616" t="str">
            <v>New Position</v>
          </cell>
          <cell r="C616" t="str">
            <v>H</v>
          </cell>
          <cell r="D616">
            <v>-1</v>
          </cell>
          <cell r="E616" t="str">
            <v>Erh. Anzahlungen ass.Untern. (Pass.Saldo Fertigungsaufträge)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A617">
            <v>2591718000</v>
          </cell>
          <cell r="B617" t="str">
            <v>New Position</v>
          </cell>
          <cell r="C617" t="str">
            <v>H</v>
          </cell>
          <cell r="D617">
            <v>-1</v>
          </cell>
          <cell r="E617" t="str">
            <v>Pass.Saldo Fertigungsaufträge Bete.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</row>
        <row r="618">
          <cell r="A618">
            <v>2591719000</v>
          </cell>
          <cell r="B618">
            <v>20487161</v>
          </cell>
          <cell r="C618" t="str">
            <v>S</v>
          </cell>
          <cell r="D618">
            <v>1</v>
          </cell>
          <cell r="E618" t="str">
            <v>Pass.Saldo Fertigungsaufträge Bete.</v>
          </cell>
          <cell r="F618" t="str">
            <v>Cred. bal.-product. orders-o.eq.inv.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</row>
        <row r="619">
          <cell r="A619">
            <v>2591719100</v>
          </cell>
          <cell r="B619" t="str">
            <v>New Position</v>
          </cell>
          <cell r="C619" t="str">
            <v>H</v>
          </cell>
          <cell r="D619">
            <v>-1</v>
          </cell>
          <cell r="E619" t="str">
            <v>Erh. Anzahlungen Bete (Pass.Saldo Fertigungsaufträge)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</row>
        <row r="620">
          <cell r="A620">
            <v>2592015000</v>
          </cell>
          <cell r="B620">
            <v>20500010</v>
          </cell>
          <cell r="C620" t="str">
            <v>H</v>
          </cell>
          <cell r="D620">
            <v>-1</v>
          </cell>
          <cell r="E620" t="str">
            <v>Sonstige passive Rechnungsabgrenzungsposten (RLZ &lt; 1J)</v>
          </cell>
          <cell r="F620" t="str">
            <v>Deferred income (&lt;1yr)</v>
          </cell>
          <cell r="G620" t="str">
            <v>x</v>
          </cell>
          <cell r="H620">
            <v>13</v>
          </cell>
          <cell r="I620">
            <v>4</v>
          </cell>
          <cell r="J620">
            <v>8</v>
          </cell>
          <cell r="K620">
            <v>2</v>
          </cell>
          <cell r="L620">
            <v>19</v>
          </cell>
          <cell r="M620">
            <v>1</v>
          </cell>
          <cell r="N620">
            <v>0</v>
          </cell>
          <cell r="O620">
            <v>47</v>
          </cell>
          <cell r="P620">
            <v>2.4578759999997146E-2</v>
          </cell>
        </row>
        <row r="621">
          <cell r="A621">
            <v>2592016000</v>
          </cell>
          <cell r="C621" t="str">
            <v>H</v>
          </cell>
          <cell r="D621">
            <v>-1</v>
          </cell>
          <cell r="E621" t="str">
            <v>Passiver RAP aus Kundenbindungsprogrammen (RLZ &lt;1J)</v>
          </cell>
          <cell r="G621" t="str">
            <v xml:space="preserve"> </v>
          </cell>
          <cell r="H621">
            <v>353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353</v>
          </cell>
          <cell r="P621">
            <v>0.25068559999999707</v>
          </cell>
        </row>
        <row r="622">
          <cell r="A622">
            <v>2600000000</v>
          </cell>
          <cell r="B622" t="str">
            <v>New Position</v>
          </cell>
          <cell r="C622" t="str">
            <v>H</v>
          </cell>
          <cell r="D622">
            <v>-1</v>
          </cell>
          <cell r="E622" t="str">
            <v>Effektive Ertragsteuerverpflichtungen</v>
          </cell>
          <cell r="F622" t="str">
            <v>Accruals/liabilities income tax</v>
          </cell>
          <cell r="H622">
            <v>164</v>
          </cell>
          <cell r="I622">
            <v>2</v>
          </cell>
          <cell r="J622">
            <v>1</v>
          </cell>
          <cell r="K622">
            <v>24</v>
          </cell>
          <cell r="L622">
            <v>0</v>
          </cell>
          <cell r="M622">
            <v>14</v>
          </cell>
          <cell r="N622">
            <v>0</v>
          </cell>
          <cell r="O622">
            <v>204</v>
          </cell>
          <cell r="P622">
            <v>1.4659510000001319E-2</v>
          </cell>
        </row>
        <row r="623">
          <cell r="A623">
            <v>2600111000</v>
          </cell>
          <cell r="B623">
            <v>20330100</v>
          </cell>
          <cell r="C623" t="str">
            <v>H</v>
          </cell>
          <cell r="D623">
            <v>-1</v>
          </cell>
          <cell r="E623" t="str">
            <v>Abgegr. Ertragsteuerverpflichtungen</v>
          </cell>
          <cell r="F623" t="str">
            <v>Accruals for income tax</v>
          </cell>
          <cell r="G623" t="str">
            <v>x</v>
          </cell>
          <cell r="H623">
            <v>124</v>
          </cell>
          <cell r="I623">
            <v>2</v>
          </cell>
          <cell r="J623">
            <v>0</v>
          </cell>
          <cell r="K623">
            <v>20</v>
          </cell>
          <cell r="L623">
            <v>0</v>
          </cell>
          <cell r="M623">
            <v>6</v>
          </cell>
          <cell r="N623">
            <v>0</v>
          </cell>
          <cell r="O623">
            <v>152</v>
          </cell>
          <cell r="P623">
            <v>0.12258192999999551</v>
          </cell>
        </row>
        <row r="624">
          <cell r="A624">
            <v>2600115000</v>
          </cell>
          <cell r="B624" t="str">
            <v>New Position</v>
          </cell>
          <cell r="C624" t="str">
            <v>H</v>
          </cell>
          <cell r="D624">
            <v>-1</v>
          </cell>
          <cell r="E624" t="str">
            <v>Verbindlichkeiten aus Ertragsteuern</v>
          </cell>
          <cell r="F624" t="str">
            <v>Income tax liablilties</v>
          </cell>
          <cell r="H624">
            <v>40</v>
          </cell>
          <cell r="I624">
            <v>0</v>
          </cell>
          <cell r="J624">
            <v>0</v>
          </cell>
          <cell r="K624">
            <v>4</v>
          </cell>
          <cell r="L624">
            <v>0</v>
          </cell>
          <cell r="M624">
            <v>8</v>
          </cell>
          <cell r="N624">
            <v>0</v>
          </cell>
          <cell r="O624">
            <v>52</v>
          </cell>
          <cell r="P624">
            <v>0.13724143999999683</v>
          </cell>
        </row>
        <row r="625">
          <cell r="A625">
            <v>2690000000</v>
          </cell>
          <cell r="B625">
            <v>21000000</v>
          </cell>
          <cell r="C625" t="str">
            <v>H</v>
          </cell>
          <cell r="D625">
            <v>-1</v>
          </cell>
          <cell r="E625" t="str">
            <v>Passiva in Verb. m. langfr. VG, die zum Verkauf stehen</v>
          </cell>
          <cell r="F625" t="str">
            <v>Liabilities associated w.non-curr. assets held for sale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</row>
        <row r="626">
          <cell r="A626">
            <v>2690003000</v>
          </cell>
          <cell r="B626">
            <v>21310000</v>
          </cell>
          <cell r="C626" t="str">
            <v>H</v>
          </cell>
          <cell r="D626">
            <v>-1</v>
          </cell>
          <cell r="E626" t="str">
            <v>PensionsRST in Verb. m. langfr. VG z.Verkauf</v>
          </cell>
          <cell r="F626" t="str">
            <v>Prov. for pensions asso.w.non-curr.assets held f.sale</v>
          </cell>
          <cell r="G626" t="str">
            <v>x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</row>
        <row r="627">
          <cell r="A627">
            <v>2690004000</v>
          </cell>
          <cell r="B627">
            <v>21320000</v>
          </cell>
          <cell r="C627" t="str">
            <v>H</v>
          </cell>
          <cell r="D627">
            <v>-1</v>
          </cell>
          <cell r="E627" t="str">
            <v>SteuerRST in Verb. m. langfr. VG z.Verkauf</v>
          </cell>
          <cell r="F627" t="str">
            <v xml:space="preserve">Prov. for taxes asso.w.non-curr.assets held f. sale 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</row>
        <row r="628">
          <cell r="A628">
            <v>2690005000</v>
          </cell>
          <cell r="B628">
            <v>21340000</v>
          </cell>
          <cell r="C628" t="str">
            <v>H</v>
          </cell>
          <cell r="D628">
            <v>-1</v>
          </cell>
          <cell r="E628" t="str">
            <v>So. RST in Verb. m. langfr. VG z.Verkauf</v>
          </cell>
          <cell r="F628" t="str">
            <v>Other prov. asso.w.non-curr.assets held f. sale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</row>
        <row r="629">
          <cell r="A629">
            <v>2690006000</v>
          </cell>
          <cell r="B629" t="str">
            <v>New Position</v>
          </cell>
          <cell r="C629" t="str">
            <v>H</v>
          </cell>
          <cell r="D629">
            <v>-1</v>
          </cell>
          <cell r="E629" t="str">
            <v>Finanzschulden in Verb. m. langfr. VG z.Verkauf</v>
          </cell>
          <cell r="F629" t="str">
            <v>Financial liabilities asso.w.non-curr.assets held f.sale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</row>
        <row r="630">
          <cell r="A630">
            <v>2690007000</v>
          </cell>
          <cell r="B630">
            <v>21400000</v>
          </cell>
          <cell r="C630" t="str">
            <v>H</v>
          </cell>
          <cell r="D630">
            <v>-1</v>
          </cell>
          <cell r="E630" t="str">
            <v>Übrige Verbindlichkeiten in Verb. m. langfr. VG z.Verkauf</v>
          </cell>
          <cell r="F630" t="str">
            <v>Other liabilities ass.w.non-curr.assets held f. sale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</row>
        <row r="631">
          <cell r="A631">
            <v>2999999999</v>
          </cell>
          <cell r="B631">
            <v>0</v>
          </cell>
          <cell r="C631" t="str">
            <v>H</v>
          </cell>
          <cell r="D631">
            <v>-1</v>
          </cell>
          <cell r="E631" t="str">
            <v>Umgliederung statistische Steuerpositionen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</row>
        <row r="632">
          <cell r="A632" t="str">
            <v>GuV</v>
          </cell>
          <cell r="N632">
            <v>0</v>
          </cell>
          <cell r="P632">
            <v>0</v>
          </cell>
        </row>
        <row r="633">
          <cell r="A633">
            <v>7000000000</v>
          </cell>
          <cell r="B633">
            <v>30000000</v>
          </cell>
          <cell r="C633" t="str">
            <v>H</v>
          </cell>
          <cell r="D633">
            <v>-1</v>
          </cell>
          <cell r="E633" t="str">
            <v>Gewinn- und Verlustrechnung Gesamtkosten</v>
          </cell>
          <cell r="F633" t="str">
            <v>INCOME STATEMENT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</row>
        <row r="634">
          <cell r="A634">
            <v>6900000000</v>
          </cell>
          <cell r="B634">
            <v>71000000</v>
          </cell>
          <cell r="C634" t="str">
            <v>H</v>
          </cell>
          <cell r="D634">
            <v>-1</v>
          </cell>
          <cell r="E634" t="str">
            <v>Konzernergebnis Wertposition</v>
          </cell>
          <cell r="F634" t="str">
            <v>Retained earnings / loss for the year xcheck</v>
          </cell>
          <cell r="H634">
            <v>219</v>
          </cell>
          <cell r="I634">
            <v>-18</v>
          </cell>
          <cell r="J634">
            <v>-85</v>
          </cell>
          <cell r="K634">
            <v>15</v>
          </cell>
          <cell r="L634">
            <v>-3</v>
          </cell>
          <cell r="M634">
            <v>-11</v>
          </cell>
          <cell r="N634">
            <v>-155</v>
          </cell>
          <cell r="O634">
            <v>-38</v>
          </cell>
          <cell r="P634">
            <v>0.33019303000000377</v>
          </cell>
        </row>
        <row r="635">
          <cell r="A635">
            <v>6800000000</v>
          </cell>
          <cell r="B635">
            <v>60900000</v>
          </cell>
          <cell r="C635" t="str">
            <v>H</v>
          </cell>
          <cell r="D635">
            <v>-1</v>
          </cell>
          <cell r="E635" t="str">
            <v>Konzernergebnis</v>
          </cell>
          <cell r="F635" t="str">
            <v>Retained earnings / loss for the year</v>
          </cell>
          <cell r="H635">
            <v>-219</v>
          </cell>
          <cell r="I635">
            <v>18</v>
          </cell>
          <cell r="J635">
            <v>85</v>
          </cell>
          <cell r="K635">
            <v>-15</v>
          </cell>
          <cell r="L635">
            <v>3</v>
          </cell>
          <cell r="M635">
            <v>11</v>
          </cell>
          <cell r="N635">
            <v>155</v>
          </cell>
          <cell r="O635">
            <v>38</v>
          </cell>
          <cell r="P635">
            <v>0.33019303000000377</v>
          </cell>
        </row>
        <row r="636">
          <cell r="A636">
            <v>6700000000</v>
          </cell>
          <cell r="B636">
            <v>60800000</v>
          </cell>
          <cell r="C636" t="str">
            <v>H</v>
          </cell>
          <cell r="D636">
            <v>-1</v>
          </cell>
          <cell r="E636" t="str">
            <v>Auf Fremde entfallendes Ergebnis</v>
          </cell>
          <cell r="F636" t="str">
            <v>Net profit / loss for minority interest</v>
          </cell>
          <cell r="G636" t="str">
            <v>x</v>
          </cell>
          <cell r="H636">
            <v>0</v>
          </cell>
          <cell r="I636">
            <v>0</v>
          </cell>
          <cell r="J636">
            <v>-1</v>
          </cell>
          <cell r="K636">
            <v>-4</v>
          </cell>
          <cell r="L636">
            <v>0</v>
          </cell>
          <cell r="M636">
            <v>0</v>
          </cell>
          <cell r="N636">
            <v>0</v>
          </cell>
          <cell r="O636">
            <v>-5</v>
          </cell>
          <cell r="P636">
            <v>0.20368529000000013</v>
          </cell>
        </row>
        <row r="637">
          <cell r="A637">
            <v>6100000000</v>
          </cell>
          <cell r="B637">
            <v>60700000</v>
          </cell>
          <cell r="C637" t="str">
            <v>H</v>
          </cell>
          <cell r="D637">
            <v>-1</v>
          </cell>
          <cell r="E637" t="str">
            <v>Jahresüberschuß / Jahresfehlbetrag vor Fremdanteil</v>
          </cell>
          <cell r="F637" t="str">
            <v>Net profit / loss before minority interest</v>
          </cell>
          <cell r="H637">
            <v>-219</v>
          </cell>
          <cell r="I637">
            <v>18</v>
          </cell>
          <cell r="J637">
            <v>86</v>
          </cell>
          <cell r="K637">
            <v>-11</v>
          </cell>
          <cell r="L637">
            <v>3</v>
          </cell>
          <cell r="M637">
            <v>11</v>
          </cell>
          <cell r="N637">
            <v>155</v>
          </cell>
          <cell r="O637">
            <v>43</v>
          </cell>
          <cell r="P637">
            <v>0.12650774000000098</v>
          </cell>
        </row>
        <row r="638">
          <cell r="A638">
            <v>6190000000</v>
          </cell>
          <cell r="B638">
            <v>60400000</v>
          </cell>
          <cell r="C638" t="str">
            <v>H</v>
          </cell>
          <cell r="D638">
            <v>-1</v>
          </cell>
          <cell r="E638" t="str">
            <v>Jahresüberschuß/-fehlbetrag - aufzugebende Tätigkeit</v>
          </cell>
          <cell r="F638" t="str">
            <v>Net profit / loss discontinued operations</v>
          </cell>
          <cell r="G638" t="str">
            <v>x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</row>
        <row r="639">
          <cell r="A639">
            <v>6190300000</v>
          </cell>
          <cell r="B639">
            <v>60401000</v>
          </cell>
          <cell r="C639" t="str">
            <v>H</v>
          </cell>
          <cell r="D639">
            <v>-1</v>
          </cell>
          <cell r="E639" t="str">
            <v>EAT aus Unternehmensteilbereichen zum Verkauf</v>
          </cell>
          <cell r="F639" t="str">
            <v>EAT Discontinued Operations</v>
          </cell>
          <cell r="G639" t="str">
            <v>x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</row>
        <row r="640">
          <cell r="A640">
            <v>6190310000</v>
          </cell>
          <cell r="B640">
            <v>60401100</v>
          </cell>
          <cell r="C640" t="str">
            <v>H</v>
          </cell>
          <cell r="D640">
            <v>-1</v>
          </cell>
          <cell r="E640" t="str">
            <v>EBT aus UnternehmensTB zum Verkauf</v>
          </cell>
          <cell r="F640" t="str">
            <v>EBT Discontinued Operations</v>
          </cell>
          <cell r="G640" t="str">
            <v>x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</row>
        <row r="641">
          <cell r="A641">
            <v>6190311000</v>
          </cell>
          <cell r="B641">
            <v>60401110</v>
          </cell>
          <cell r="C641" t="str">
            <v>H</v>
          </cell>
          <cell r="D641">
            <v>-1</v>
          </cell>
          <cell r="E641" t="str">
            <v>Umsatzerlöse aus UnternehmensTB zum Verkauf</v>
          </cell>
          <cell r="F641" t="str">
            <v>Revenue Discontinued Operations</v>
          </cell>
          <cell r="G641" t="str">
            <v>x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</row>
        <row r="642">
          <cell r="A642">
            <v>6190312000</v>
          </cell>
          <cell r="B642">
            <v>60401120</v>
          </cell>
          <cell r="C642" t="str">
            <v>H</v>
          </cell>
          <cell r="D642">
            <v>-1</v>
          </cell>
          <cell r="E642" t="str">
            <v>Übr. Erträge aus UnternehmensTB zum Verkauf</v>
          </cell>
          <cell r="F642" t="str">
            <v>Other Income Discontinued Operations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</row>
        <row r="643">
          <cell r="A643">
            <v>6190313000</v>
          </cell>
          <cell r="B643">
            <v>60401130</v>
          </cell>
          <cell r="C643" t="str">
            <v>S</v>
          </cell>
          <cell r="D643">
            <v>1</v>
          </cell>
          <cell r="E643" t="str">
            <v>Aufwendungen aus UnternehmensTB zum Verkauf</v>
          </cell>
          <cell r="F643" t="str">
            <v>Expenses Discontinued Operations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</row>
        <row r="644">
          <cell r="A644">
            <v>6190321000</v>
          </cell>
          <cell r="B644">
            <v>60401200</v>
          </cell>
          <cell r="C644" t="str">
            <v>H</v>
          </cell>
          <cell r="D644">
            <v>-1</v>
          </cell>
          <cell r="E644" t="str">
            <v>Steuern aus UnternehmensTB zum Verkauf</v>
          </cell>
          <cell r="F644" t="str">
            <v>Taxes Discontinued Operations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</row>
        <row r="645">
          <cell r="A645">
            <v>6190400000</v>
          </cell>
          <cell r="B645">
            <v>60402000</v>
          </cell>
          <cell r="C645" t="str">
            <v>H</v>
          </cell>
          <cell r="D645">
            <v>-1</v>
          </cell>
          <cell r="E645" t="str">
            <v>EAT aus Bewertung v. UnternehmensTB zum Verkauf</v>
          </cell>
          <cell r="F645" t="str">
            <v>EAT from measurement of Discontinued Operations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</row>
        <row r="646">
          <cell r="A646">
            <v>6190410000</v>
          </cell>
          <cell r="B646">
            <v>60402100</v>
          </cell>
          <cell r="C646" t="str">
            <v>H</v>
          </cell>
          <cell r="D646">
            <v>-1</v>
          </cell>
          <cell r="E646" t="str">
            <v>EBT aus Bewertung v. UnternehmensTB zum Verkauf</v>
          </cell>
          <cell r="F646" t="str">
            <v>EBT from measurement of Discontinued Operations</v>
          </cell>
          <cell r="G646" t="str">
            <v>x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</row>
        <row r="647">
          <cell r="A647">
            <v>6190411000</v>
          </cell>
          <cell r="B647">
            <v>60402110</v>
          </cell>
          <cell r="C647" t="str">
            <v>H</v>
          </cell>
          <cell r="D647">
            <v>-1</v>
          </cell>
          <cell r="E647" t="str">
            <v>Gewinn aus Bewertung v. UnternehmensTB zum Verkauf</v>
          </cell>
          <cell r="F647" t="str">
            <v>Gain from measurement of Discontinued Operations</v>
          </cell>
          <cell r="G647" t="str">
            <v>x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</row>
        <row r="648">
          <cell r="A648">
            <v>6190412000</v>
          </cell>
          <cell r="B648">
            <v>60402120</v>
          </cell>
          <cell r="C648" t="str">
            <v>H</v>
          </cell>
          <cell r="D648">
            <v>-1</v>
          </cell>
          <cell r="E648" t="str">
            <v>Verlust aus Bewertung v. UnternehmensTB zum Verkauf</v>
          </cell>
          <cell r="F648" t="str">
            <v>Loss from measurement of Discontinued Operations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</row>
        <row r="649">
          <cell r="A649">
            <v>6190421000</v>
          </cell>
          <cell r="B649">
            <v>60402200</v>
          </cell>
          <cell r="C649" t="str">
            <v>H</v>
          </cell>
          <cell r="D649">
            <v>-1</v>
          </cell>
          <cell r="E649" t="str">
            <v>Steuern aus Bewertung v. UnternehmensTB zum Verkauf</v>
          </cell>
          <cell r="F649" t="str">
            <v>Taxes from measurement of Discontinued Operations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</row>
        <row r="650">
          <cell r="A650">
            <v>6110000000</v>
          </cell>
          <cell r="B650">
            <v>60200000</v>
          </cell>
          <cell r="C650" t="str">
            <v>H</v>
          </cell>
          <cell r="D650">
            <v>-1</v>
          </cell>
          <cell r="E650" t="str">
            <v xml:space="preserve">Jahresüberschuß/-fehlbetrag - fortzusetzende Tätigkeit </v>
          </cell>
          <cell r="F650" t="str">
            <v>Net profit / loss continued operations</v>
          </cell>
          <cell r="H650">
            <v>-219</v>
          </cell>
          <cell r="I650">
            <v>18</v>
          </cell>
          <cell r="J650">
            <v>86</v>
          </cell>
          <cell r="K650">
            <v>-11</v>
          </cell>
          <cell r="L650">
            <v>3</v>
          </cell>
          <cell r="M650">
            <v>11</v>
          </cell>
          <cell r="N650">
            <v>155</v>
          </cell>
          <cell r="O650">
            <v>43</v>
          </cell>
          <cell r="P650">
            <v>0.12650774000000098</v>
          </cell>
        </row>
        <row r="651">
          <cell r="A651">
            <v>6119000000</v>
          </cell>
          <cell r="B651">
            <v>60190000</v>
          </cell>
          <cell r="C651" t="str">
            <v>H</v>
          </cell>
          <cell r="D651">
            <v>-1</v>
          </cell>
          <cell r="E651" t="str">
            <v>Ergebnisabführung an die Obergesellschaft</v>
          </cell>
          <cell r="F651" t="str">
            <v>Profit transfer to parent company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</row>
        <row r="652">
          <cell r="A652">
            <v>6119500000</v>
          </cell>
          <cell r="B652" t="str">
            <v>New Position</v>
          </cell>
          <cell r="C652" t="str">
            <v>H</v>
          </cell>
          <cell r="D652">
            <v>-1</v>
          </cell>
          <cell r="E652" t="str">
            <v>Veränderung Gesellschafter-Kapitalkonto</v>
          </cell>
          <cell r="F652" t="str">
            <v>Change in capital account partnership</v>
          </cell>
          <cell r="G652" t="str">
            <v>x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</row>
        <row r="653">
          <cell r="A653">
            <v>6111000000</v>
          </cell>
          <cell r="B653" t="str">
            <v>New Position</v>
          </cell>
          <cell r="C653" t="str">
            <v>H</v>
          </cell>
          <cell r="D653">
            <v>-1</v>
          </cell>
          <cell r="E653" t="str">
            <v>Ergebnis nach Ertragsteuern</v>
          </cell>
          <cell r="F653" t="str">
            <v>Profit/loss after income tax</v>
          </cell>
          <cell r="H653">
            <v>-219</v>
          </cell>
          <cell r="I653">
            <v>18</v>
          </cell>
          <cell r="J653">
            <v>86</v>
          </cell>
          <cell r="K653">
            <v>-11</v>
          </cell>
          <cell r="L653">
            <v>3</v>
          </cell>
          <cell r="M653">
            <v>11</v>
          </cell>
          <cell r="N653">
            <v>155</v>
          </cell>
          <cell r="O653">
            <v>43</v>
          </cell>
          <cell r="P653">
            <v>0.12650774000000098</v>
          </cell>
        </row>
        <row r="654">
          <cell r="A654">
            <v>5200000000</v>
          </cell>
          <cell r="B654">
            <v>40180001</v>
          </cell>
          <cell r="C654" t="str">
            <v>H</v>
          </cell>
          <cell r="D654">
            <v>-1</v>
          </cell>
          <cell r="E654" t="str">
            <v>Ergebnis vor Ertragsteuern</v>
          </cell>
          <cell r="F654" t="str">
            <v>Profit/loss before income tax</v>
          </cell>
          <cell r="H654">
            <v>-320</v>
          </cell>
          <cell r="I654">
            <v>23</v>
          </cell>
          <cell r="J654">
            <v>107</v>
          </cell>
          <cell r="K654">
            <v>-10</v>
          </cell>
          <cell r="L654">
            <v>4</v>
          </cell>
          <cell r="M654">
            <v>17</v>
          </cell>
          <cell r="N654">
            <v>172</v>
          </cell>
          <cell r="O654">
            <v>-8</v>
          </cell>
          <cell r="P654">
            <v>6.2788160000000204E-2</v>
          </cell>
        </row>
        <row r="655">
          <cell r="A655">
            <v>3000000000</v>
          </cell>
          <cell r="B655">
            <v>30000101</v>
          </cell>
          <cell r="C655" t="str">
            <v>H</v>
          </cell>
          <cell r="D655">
            <v>-1</v>
          </cell>
          <cell r="E655" t="str">
            <v>Ergebnis der betrieblichen Tätigkeit</v>
          </cell>
          <cell r="F655" t="str">
            <v>Profit from operating activities</v>
          </cell>
          <cell r="H655">
            <v>-287</v>
          </cell>
          <cell r="I655">
            <v>21</v>
          </cell>
          <cell r="J655">
            <v>107</v>
          </cell>
          <cell r="K655">
            <v>-4</v>
          </cell>
          <cell r="L655">
            <v>5</v>
          </cell>
          <cell r="M655">
            <v>29</v>
          </cell>
          <cell r="N655">
            <v>-33</v>
          </cell>
          <cell r="O655">
            <v>-161</v>
          </cell>
          <cell r="P655">
            <v>0.22683963000000062</v>
          </cell>
        </row>
        <row r="656">
          <cell r="A656">
            <v>3100000000</v>
          </cell>
          <cell r="B656">
            <v>30100000</v>
          </cell>
          <cell r="C656" t="str">
            <v>H</v>
          </cell>
          <cell r="D656">
            <v>-1</v>
          </cell>
          <cell r="E656" t="str">
            <v>Umsatzerlöse</v>
          </cell>
          <cell r="F656" t="str">
            <v>Revenue</v>
          </cell>
          <cell r="H656">
            <v>4900</v>
          </cell>
          <cell r="I656">
            <v>583</v>
          </cell>
          <cell r="J656">
            <v>1053</v>
          </cell>
          <cell r="K656">
            <v>581</v>
          </cell>
          <cell r="L656">
            <v>158</v>
          </cell>
          <cell r="M656">
            <v>0</v>
          </cell>
          <cell r="N656">
            <v>0</v>
          </cell>
          <cell r="O656">
            <v>7274</v>
          </cell>
          <cell r="P656">
            <v>0.4693825200001811</v>
          </cell>
        </row>
        <row r="657">
          <cell r="A657">
            <v>3110000000</v>
          </cell>
          <cell r="B657">
            <v>30100010</v>
          </cell>
          <cell r="C657" t="str">
            <v>H</v>
          </cell>
          <cell r="D657">
            <v>-1</v>
          </cell>
          <cell r="E657" t="str">
            <v>Umsatzerlöse-Verkehrserlöse</v>
          </cell>
          <cell r="F657" t="str">
            <v>Revenue - traffic revenue</v>
          </cell>
          <cell r="G657" t="str">
            <v>x</v>
          </cell>
          <cell r="H657">
            <v>4745</v>
          </cell>
          <cell r="I657">
            <v>571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5316</v>
          </cell>
          <cell r="P657">
            <v>6.4647010000044247E-2</v>
          </cell>
        </row>
        <row r="658">
          <cell r="A658">
            <v>3110100000</v>
          </cell>
          <cell r="B658">
            <v>30100100</v>
          </cell>
          <cell r="C658" t="str">
            <v>H</v>
          </cell>
          <cell r="D658">
            <v>-1</v>
          </cell>
          <cell r="E658" t="str">
            <v>Umsatzerlöse Passage</v>
          </cell>
          <cell r="F658" t="str">
            <v>Revenue - passenger sector</v>
          </cell>
          <cell r="G658" t="str">
            <v>x</v>
          </cell>
          <cell r="H658">
            <v>4152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4153</v>
          </cell>
          <cell r="P658">
            <v>0.24659881000025052</v>
          </cell>
        </row>
        <row r="659">
          <cell r="A659">
            <v>3110111000</v>
          </cell>
          <cell r="B659">
            <v>30110110</v>
          </cell>
          <cell r="C659" t="str">
            <v>H</v>
          </cell>
          <cell r="D659">
            <v>-1</v>
          </cell>
          <cell r="E659" t="str">
            <v>Bruttoerlöse Passage Linie</v>
          </cell>
          <cell r="F659" t="str">
            <v>Traffic revenue - passenger scheduled - gross</v>
          </cell>
          <cell r="H659">
            <v>4031</v>
          </cell>
          <cell r="I659">
            <v>1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4031</v>
          </cell>
          <cell r="P659">
            <v>0.31676392999997915</v>
          </cell>
        </row>
        <row r="660">
          <cell r="A660">
            <v>3110112000</v>
          </cell>
          <cell r="C660" t="str">
            <v>H</v>
          </cell>
          <cell r="D660">
            <v>-1</v>
          </cell>
          <cell r="E660" t="str">
            <v>Erlöse Luftverkehrsteuer Passage (dt. und österr.)</v>
          </cell>
          <cell r="H660">
            <v>60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60</v>
          </cell>
        </row>
        <row r="661">
          <cell r="A661">
            <v>3110115000</v>
          </cell>
          <cell r="B661" t="str">
            <v>New Position</v>
          </cell>
          <cell r="C661" t="str">
            <v>S</v>
          </cell>
          <cell r="D661">
            <v>1</v>
          </cell>
          <cell r="E661" t="str">
            <v>Erlöskorrekturen Passage Linie</v>
          </cell>
          <cell r="F661" t="str">
            <v>Deduct. traffic revenue - passenger scheduled</v>
          </cell>
          <cell r="G661" t="str">
            <v>x</v>
          </cell>
          <cell r="H661">
            <v>-52</v>
          </cell>
          <cell r="I661">
            <v>1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-53</v>
          </cell>
          <cell r="P661">
            <v>0.32674425999999812</v>
          </cell>
        </row>
        <row r="662">
          <cell r="A662">
            <v>3110115530</v>
          </cell>
          <cell r="B662" t="str">
            <v>New Position</v>
          </cell>
          <cell r="C662" t="str">
            <v>S</v>
          </cell>
          <cell r="D662">
            <v>1</v>
          </cell>
          <cell r="E662" t="str">
            <v>Erlöskorrekturen Passage Linie aus Währungsdiff.</v>
          </cell>
          <cell r="F662" t="str">
            <v>Deduct. traffic rev.-pass. scheduled exch.rate diff.</v>
          </cell>
          <cell r="H662">
            <v>5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5</v>
          </cell>
          <cell r="P662">
            <v>0.29571924000000038</v>
          </cell>
        </row>
        <row r="663">
          <cell r="A663">
            <v>3110115540</v>
          </cell>
          <cell r="B663" t="str">
            <v>New Position</v>
          </cell>
          <cell r="C663" t="str">
            <v>S</v>
          </cell>
          <cell r="D663">
            <v>1</v>
          </cell>
          <cell r="E663" t="str">
            <v>Erlöskorrekturen Dokumentenförderung / Marktpreisanpassung</v>
          </cell>
          <cell r="H663">
            <v>6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6</v>
          </cell>
          <cell r="P663">
            <v>0.37551232000000034</v>
          </cell>
        </row>
        <row r="664">
          <cell r="A664">
            <v>3110115590</v>
          </cell>
          <cell r="B664">
            <v>30120110</v>
          </cell>
          <cell r="C664" t="str">
            <v>S</v>
          </cell>
          <cell r="D664">
            <v>1</v>
          </cell>
          <cell r="E664" t="str">
            <v>Erlöskorrekturen Passage Linie übrige</v>
          </cell>
          <cell r="F664" t="str">
            <v>Deduct. traffic rev.-pass. scheduled other</v>
          </cell>
          <cell r="G664" t="str">
            <v>x</v>
          </cell>
          <cell r="H664">
            <v>-63</v>
          </cell>
          <cell r="I664">
            <v>1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-64</v>
          </cell>
          <cell r="P664">
            <v>0.34448729999999728</v>
          </cell>
        </row>
        <row r="665">
          <cell r="A665">
            <v>3110121000</v>
          </cell>
          <cell r="B665">
            <v>30110120</v>
          </cell>
          <cell r="C665" t="str">
            <v>H</v>
          </cell>
          <cell r="D665">
            <v>-1</v>
          </cell>
          <cell r="E665" t="str">
            <v>Bruttoerlöse Passage Charter</v>
          </cell>
          <cell r="F665" t="str">
            <v>Traffic revenue - passenger charter - gross</v>
          </cell>
          <cell r="H665">
            <v>9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9</v>
          </cell>
          <cell r="P665">
            <v>0.12429490000000065</v>
          </cell>
        </row>
        <row r="666">
          <cell r="A666">
            <v>3110122000</v>
          </cell>
          <cell r="C666" t="str">
            <v>H</v>
          </cell>
          <cell r="D666">
            <v>-1</v>
          </cell>
          <cell r="E666" t="str">
            <v>Erlöse Luftverkehrsteuer Charter (dt. und österr.)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3.7500000000000001E-4</v>
          </cell>
        </row>
        <row r="667">
          <cell r="A667">
            <v>3110125000</v>
          </cell>
          <cell r="B667" t="str">
            <v>New Position</v>
          </cell>
          <cell r="C667" t="str">
            <v>S</v>
          </cell>
          <cell r="D667">
            <v>1</v>
          </cell>
          <cell r="E667" t="str">
            <v>Erlöskorrekturen Passage Charter</v>
          </cell>
          <cell r="F667" t="str">
            <v>Deduct. traffic revenue - passenger charter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</row>
        <row r="668">
          <cell r="A668">
            <v>3110125530</v>
          </cell>
          <cell r="B668" t="str">
            <v>New Position</v>
          </cell>
          <cell r="C668" t="str">
            <v>S</v>
          </cell>
          <cell r="D668">
            <v>1</v>
          </cell>
          <cell r="E668" t="str">
            <v>Erlöskorrekturen Passage Charter aus Währungsdiff.</v>
          </cell>
          <cell r="F668" t="str">
            <v>Deduct. traffic rev.-pass. charter exch.rate diff.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</row>
        <row r="669">
          <cell r="A669">
            <v>3110125590</v>
          </cell>
          <cell r="B669">
            <v>30120120</v>
          </cell>
          <cell r="C669" t="str">
            <v>S</v>
          </cell>
          <cell r="D669">
            <v>1</v>
          </cell>
          <cell r="E669" t="str">
            <v>Erlöskorrekturen Passage Charter übrige</v>
          </cell>
          <cell r="F669" t="str">
            <v>Deduct. traffic rev.-pass. charter other</v>
          </cell>
          <cell r="G669" t="str">
            <v>x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</row>
        <row r="670">
          <cell r="A670">
            <v>3110131000</v>
          </cell>
          <cell r="B670">
            <v>30110180</v>
          </cell>
          <cell r="C670" t="str">
            <v>H</v>
          </cell>
          <cell r="D670">
            <v>-1</v>
          </cell>
          <cell r="E670" t="str">
            <v>Erlöse Passsage Mitarbeiterprivatreisen</v>
          </cell>
          <cell r="F670" t="str">
            <v>Traffic rev.-pass.sector.-empl. private trav.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</row>
        <row r="671">
          <cell r="A671">
            <v>3110200000</v>
          </cell>
          <cell r="B671" t="str">
            <v>New Position</v>
          </cell>
          <cell r="C671" t="str">
            <v>H</v>
          </cell>
          <cell r="D671">
            <v>-1</v>
          </cell>
          <cell r="E671" t="str">
            <v>Umsatzerlöse No Frills</v>
          </cell>
          <cell r="F671" t="str">
            <v>Revenue - no frills</v>
          </cell>
          <cell r="H671">
            <v>341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341</v>
          </cell>
          <cell r="P671">
            <v>0.26760942000004206</v>
          </cell>
        </row>
        <row r="672">
          <cell r="A672">
            <v>3110211000</v>
          </cell>
          <cell r="B672" t="str">
            <v>New Position</v>
          </cell>
          <cell r="C672" t="str">
            <v>H</v>
          </cell>
          <cell r="D672">
            <v>-1</v>
          </cell>
          <cell r="E672" t="str">
            <v>Bruttoerlöse No Frills</v>
          </cell>
          <cell r="F672" t="str">
            <v>Traffic revenue - no frills - gross</v>
          </cell>
          <cell r="H672">
            <v>326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326</v>
          </cell>
          <cell r="P672">
            <v>0.38089819999999008</v>
          </cell>
        </row>
        <row r="673">
          <cell r="A673">
            <v>3110212000</v>
          </cell>
          <cell r="C673" t="str">
            <v>H</v>
          </cell>
          <cell r="D673">
            <v>-1</v>
          </cell>
          <cell r="E673" t="str">
            <v>Erlöse Luftverkehrsteuer No Frills (dt. und österr.)</v>
          </cell>
          <cell r="H673">
            <v>15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15</v>
          </cell>
          <cell r="P673">
            <v>0.12031982000000063</v>
          </cell>
        </row>
        <row r="674">
          <cell r="A674">
            <v>3110215000</v>
          </cell>
          <cell r="B674" t="str">
            <v>New Position</v>
          </cell>
          <cell r="C674" t="str">
            <v>S</v>
          </cell>
          <cell r="D674">
            <v>1</v>
          </cell>
          <cell r="E674" t="str">
            <v>Erlöskorrekturen No Frills</v>
          </cell>
          <cell r="F674" t="str">
            <v>Deduct. traffic renvenue - no frills</v>
          </cell>
          <cell r="G674" t="str">
            <v>x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7.0310399999999997E-3</v>
          </cell>
        </row>
        <row r="675">
          <cell r="A675">
            <v>3110215530</v>
          </cell>
          <cell r="B675" t="str">
            <v>New Position</v>
          </cell>
          <cell r="C675" t="str">
            <v>S</v>
          </cell>
          <cell r="D675">
            <v>1</v>
          </cell>
          <cell r="E675" t="str">
            <v>Erlöskorrekturen No Frills aus Währungsdiff.</v>
          </cell>
          <cell r="F675" t="str">
            <v>Deduct. traffic renvenue - no frills exch.rate diff.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2.76E-5</v>
          </cell>
        </row>
        <row r="676">
          <cell r="A676">
            <v>3110215590</v>
          </cell>
          <cell r="B676" t="str">
            <v>New Position</v>
          </cell>
          <cell r="C676" t="str">
            <v>S</v>
          </cell>
          <cell r="D676">
            <v>1</v>
          </cell>
          <cell r="E676" t="str">
            <v>Erlöskorrekturen No Frills übrige</v>
          </cell>
          <cell r="F676" t="str">
            <v>Deduct. traffic renvenue - no frills other</v>
          </cell>
          <cell r="G676" t="str">
            <v>x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7.0586400000000006E-3</v>
          </cell>
        </row>
        <row r="677">
          <cell r="A677">
            <v>3110500000</v>
          </cell>
          <cell r="B677">
            <v>30100200</v>
          </cell>
          <cell r="C677" t="str">
            <v>H</v>
          </cell>
          <cell r="D677">
            <v>-1</v>
          </cell>
          <cell r="E677" t="str">
            <v>Umsatzerlöse Fracht</v>
          </cell>
          <cell r="F677" t="str">
            <v>Revenue - freight sector</v>
          </cell>
          <cell r="H677">
            <v>243</v>
          </cell>
          <cell r="I677">
            <v>547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790</v>
          </cell>
          <cell r="P677">
            <v>8.8064889999941443E-2</v>
          </cell>
        </row>
        <row r="678">
          <cell r="A678">
            <v>3110511000</v>
          </cell>
          <cell r="B678">
            <v>30110210</v>
          </cell>
          <cell r="C678" t="str">
            <v>H</v>
          </cell>
          <cell r="D678">
            <v>-1</v>
          </cell>
          <cell r="E678" t="str">
            <v>Bruttoerlöse Fracht Linie</v>
          </cell>
          <cell r="F678" t="str">
            <v>Traffic revenue - freight scheduled - gross</v>
          </cell>
          <cell r="H678">
            <v>103</v>
          </cell>
          <cell r="I678">
            <v>1262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1365</v>
          </cell>
          <cell r="P678">
            <v>7.786602999999559E-2</v>
          </cell>
        </row>
        <row r="679">
          <cell r="A679">
            <v>3110515000</v>
          </cell>
          <cell r="B679" t="str">
            <v>New Position</v>
          </cell>
          <cell r="C679" t="str">
            <v>S</v>
          </cell>
          <cell r="D679">
            <v>1</v>
          </cell>
          <cell r="E679" t="str">
            <v>Erlöskorrekturen Fracht Linie</v>
          </cell>
          <cell r="F679" t="str">
            <v>Deduct. traffic revenue - freight scheduled</v>
          </cell>
          <cell r="G679" t="str">
            <v>x</v>
          </cell>
          <cell r="H679">
            <v>2</v>
          </cell>
          <cell r="I679">
            <v>718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720</v>
          </cell>
          <cell r="P679">
            <v>0.37426205999997819</v>
          </cell>
        </row>
        <row r="680">
          <cell r="A680">
            <v>3110515530</v>
          </cell>
          <cell r="B680" t="str">
            <v>New Position</v>
          </cell>
          <cell r="C680" t="str">
            <v>S</v>
          </cell>
          <cell r="D680">
            <v>1</v>
          </cell>
          <cell r="E680" t="str">
            <v>Erlöskorrekturen Fracht Linie aus Währungsdiff.</v>
          </cell>
          <cell r="F680" t="str">
            <v>Deduct. traffic rev. - freight sched. exch.rate diff.</v>
          </cell>
          <cell r="H680">
            <v>1</v>
          </cell>
          <cell r="I680">
            <v>2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2</v>
          </cell>
          <cell r="P680">
            <v>0.19928393</v>
          </cell>
        </row>
        <row r="681">
          <cell r="A681">
            <v>3110515590</v>
          </cell>
          <cell r="B681">
            <v>30120210</v>
          </cell>
          <cell r="C681" t="str">
            <v>S</v>
          </cell>
          <cell r="D681">
            <v>1</v>
          </cell>
          <cell r="E681" t="str">
            <v>Erlöskorrekturen Fracht Linie übrige</v>
          </cell>
          <cell r="F681" t="str">
            <v>Deduct. traffic rev. - freight sched. other</v>
          </cell>
          <cell r="G681" t="str">
            <v>x</v>
          </cell>
          <cell r="H681">
            <v>1</v>
          </cell>
          <cell r="I681">
            <v>716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718</v>
          </cell>
          <cell r="P681">
            <v>0.17497812999999951</v>
          </cell>
        </row>
        <row r="682">
          <cell r="A682">
            <v>3110521000</v>
          </cell>
          <cell r="B682">
            <v>30110220</v>
          </cell>
          <cell r="C682" t="str">
            <v>H</v>
          </cell>
          <cell r="D682">
            <v>-1</v>
          </cell>
          <cell r="E682" t="str">
            <v>Bruttoerlöse Fracht Charter</v>
          </cell>
          <cell r="F682" t="str">
            <v>Traffic revenue - freight charter - gross</v>
          </cell>
          <cell r="H682">
            <v>142</v>
          </cell>
          <cell r="I682">
            <v>3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145</v>
          </cell>
          <cell r="P682">
            <v>0.38446091999998089</v>
          </cell>
        </row>
        <row r="683">
          <cell r="A683">
            <v>3110525000</v>
          </cell>
          <cell r="B683" t="str">
            <v>New Position</v>
          </cell>
          <cell r="C683" t="str">
            <v>S</v>
          </cell>
          <cell r="D683">
            <v>1</v>
          </cell>
          <cell r="E683" t="str">
            <v>Erlöskorrekturen Fracht Charter</v>
          </cell>
          <cell r="F683" t="str">
            <v>Deduct. traffic revenue - freight charter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</row>
        <row r="684">
          <cell r="A684">
            <v>3110525530</v>
          </cell>
          <cell r="B684" t="str">
            <v>New Position</v>
          </cell>
          <cell r="C684" t="str">
            <v>S</v>
          </cell>
          <cell r="D684">
            <v>1</v>
          </cell>
          <cell r="E684" t="str">
            <v>Erlöskorrekturen Fracht Charter aus Währungsdiff.</v>
          </cell>
          <cell r="F684" t="str">
            <v>Deduct. traffic revenue - freight charter exch.rate diff.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</row>
        <row r="685">
          <cell r="A685">
            <v>3110525590</v>
          </cell>
          <cell r="B685">
            <v>30120220</v>
          </cell>
          <cell r="C685" t="str">
            <v>S</v>
          </cell>
          <cell r="D685">
            <v>1</v>
          </cell>
          <cell r="E685" t="str">
            <v>Erlöskorrekturen Fracht Charter übrige</v>
          </cell>
          <cell r="F685" t="str">
            <v>Deduct. traffic revenue - freight charter other</v>
          </cell>
          <cell r="G685" t="str">
            <v>x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</row>
        <row r="686">
          <cell r="A686">
            <v>3110600000</v>
          </cell>
          <cell r="B686">
            <v>30100300</v>
          </cell>
          <cell r="C686" t="str">
            <v>H</v>
          </cell>
          <cell r="D686">
            <v>-1</v>
          </cell>
          <cell r="E686" t="str">
            <v>Umsatzerlöse Post</v>
          </cell>
          <cell r="F686" t="str">
            <v>Revenue - mail sector</v>
          </cell>
          <cell r="H686">
            <v>9</v>
          </cell>
          <cell r="I686">
            <v>24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32</v>
          </cell>
          <cell r="P686">
            <v>0.49079035000000459</v>
          </cell>
        </row>
        <row r="687">
          <cell r="A687">
            <v>3110611000</v>
          </cell>
          <cell r="B687">
            <v>30110310</v>
          </cell>
          <cell r="C687" t="str">
            <v>H</v>
          </cell>
          <cell r="D687">
            <v>-1</v>
          </cell>
          <cell r="E687" t="str">
            <v>Bruttoerlöse Post Linie</v>
          </cell>
          <cell r="F687" t="str">
            <v>Traffic revenue - mail scheduled - gross</v>
          </cell>
          <cell r="H687">
            <v>9</v>
          </cell>
          <cell r="I687">
            <v>24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33</v>
          </cell>
          <cell r="P687">
            <v>0.33234732000000378</v>
          </cell>
        </row>
        <row r="688">
          <cell r="A688">
            <v>3110615000</v>
          </cell>
          <cell r="B688" t="str">
            <v>New Position</v>
          </cell>
          <cell r="C688" t="str">
            <v>S</v>
          </cell>
          <cell r="D688">
            <v>1</v>
          </cell>
          <cell r="E688" t="str">
            <v>Erlöskorrekturen Post Linie</v>
          </cell>
          <cell r="F688" t="str">
            <v>Deduct. traffic revenue - mail scheduled</v>
          </cell>
          <cell r="G688" t="str">
            <v>x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1</v>
          </cell>
          <cell r="P688">
            <v>0.76496567000000004</v>
          </cell>
        </row>
        <row r="689">
          <cell r="A689">
            <v>3110615530</v>
          </cell>
          <cell r="B689" t="str">
            <v>New Position</v>
          </cell>
          <cell r="C689" t="str">
            <v>S</v>
          </cell>
          <cell r="D689">
            <v>1</v>
          </cell>
          <cell r="E689" t="str">
            <v>Erlöskorrekturen Post Linie aus Währungsdiff.</v>
          </cell>
          <cell r="F689" t="str">
            <v>Deduct. traffic revenue - mail scheduled exch.rate diff.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</row>
        <row r="690">
          <cell r="A690">
            <v>3110615590</v>
          </cell>
          <cell r="B690">
            <v>30120310</v>
          </cell>
          <cell r="C690" t="str">
            <v>S</v>
          </cell>
          <cell r="D690">
            <v>1</v>
          </cell>
          <cell r="E690" t="str">
            <v>Erlöskorrekturen Post Linie übrige</v>
          </cell>
          <cell r="F690" t="str">
            <v>Deduct. traffic revenue - mail scheduled other</v>
          </cell>
          <cell r="G690" t="str">
            <v>x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1</v>
          </cell>
          <cell r="P690">
            <v>0.76496567000000004</v>
          </cell>
        </row>
        <row r="691">
          <cell r="A691">
            <v>3110621000</v>
          </cell>
          <cell r="B691">
            <v>30110320</v>
          </cell>
          <cell r="C691" t="str">
            <v>H</v>
          </cell>
          <cell r="D691">
            <v>-1</v>
          </cell>
          <cell r="E691" t="str">
            <v>Bruttoerlöse Post Charter</v>
          </cell>
          <cell r="F691" t="str">
            <v>Traffic revenue - mail charter - gross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5.8172000000000001E-2</v>
          </cell>
        </row>
        <row r="692">
          <cell r="A692">
            <v>3110625000</v>
          </cell>
          <cell r="B692" t="str">
            <v>New Position</v>
          </cell>
          <cell r="C692" t="str">
            <v>S</v>
          </cell>
          <cell r="D692">
            <v>1</v>
          </cell>
          <cell r="E692" t="str">
            <v>Erlöskorrekturen Post Charter</v>
          </cell>
          <cell r="F692" t="str">
            <v>Deduct. traffic revenue - mail charter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</row>
        <row r="693">
          <cell r="A693">
            <v>3110625530</v>
          </cell>
          <cell r="B693" t="str">
            <v>New Position</v>
          </cell>
          <cell r="C693" t="str">
            <v>S</v>
          </cell>
          <cell r="D693">
            <v>1</v>
          </cell>
          <cell r="E693" t="str">
            <v>Erlöskorrekturen Post Charter aus Währungsdiff.</v>
          </cell>
          <cell r="F693" t="str">
            <v>Deduct. traffic revenue - mail charter exch.rate diff.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</row>
        <row r="694">
          <cell r="A694">
            <v>3110625590</v>
          </cell>
          <cell r="B694">
            <v>30120320</v>
          </cell>
          <cell r="C694" t="str">
            <v>S</v>
          </cell>
          <cell r="D694">
            <v>1</v>
          </cell>
          <cell r="E694" t="str">
            <v>Erlöskorrekturen Post Charter übrige</v>
          </cell>
          <cell r="F694" t="str">
            <v>Deduct. traffic revenue - mail charter other</v>
          </cell>
          <cell r="G694" t="str">
            <v>x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</row>
        <row r="695">
          <cell r="A695">
            <v>3120000000</v>
          </cell>
          <cell r="B695">
            <v>30100050</v>
          </cell>
          <cell r="C695" t="str">
            <v>H</v>
          </cell>
          <cell r="D695">
            <v>-1</v>
          </cell>
          <cell r="E695" t="str">
            <v>Umsatzerlöse-andere Betriebserlöse</v>
          </cell>
          <cell r="F695" t="str">
            <v>Revenue - other revenue</v>
          </cell>
          <cell r="H695">
            <v>155</v>
          </cell>
          <cell r="I695">
            <v>12</v>
          </cell>
          <cell r="J695">
            <v>1053</v>
          </cell>
          <cell r="K695">
            <v>581</v>
          </cell>
          <cell r="L695">
            <v>158</v>
          </cell>
          <cell r="M695">
            <v>0</v>
          </cell>
          <cell r="N695">
            <v>0</v>
          </cell>
          <cell r="O695">
            <v>1958</v>
          </cell>
          <cell r="P695">
            <v>0.40473550999990948</v>
          </cell>
        </row>
        <row r="696">
          <cell r="A696">
            <v>3120100000</v>
          </cell>
          <cell r="B696">
            <v>30151100</v>
          </cell>
          <cell r="C696" t="str">
            <v>H</v>
          </cell>
          <cell r="D696">
            <v>-1</v>
          </cell>
          <cell r="E696" t="str">
            <v>Umsatzerlöse Technikleistungen</v>
          </cell>
          <cell r="F696" t="str">
            <v>Revenue - maintenance sector</v>
          </cell>
          <cell r="G696" t="str">
            <v>x</v>
          </cell>
          <cell r="H696">
            <v>12</v>
          </cell>
          <cell r="I696">
            <v>0</v>
          </cell>
          <cell r="J696">
            <v>987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997</v>
          </cell>
          <cell r="P696">
            <v>1.1754097399999637</v>
          </cell>
        </row>
        <row r="697">
          <cell r="A697">
            <v>3120111000</v>
          </cell>
          <cell r="B697">
            <v>30161100</v>
          </cell>
          <cell r="C697" t="str">
            <v>H</v>
          </cell>
          <cell r="D697">
            <v>-1</v>
          </cell>
          <cell r="E697" t="str">
            <v>Bruttoerlöse Technikleistungen</v>
          </cell>
          <cell r="F697" t="str">
            <v>Other revenue - maintenance sector-gross val.</v>
          </cell>
          <cell r="G697" t="str">
            <v>x</v>
          </cell>
          <cell r="H697">
            <v>12</v>
          </cell>
          <cell r="I697">
            <v>0</v>
          </cell>
          <cell r="J697">
            <v>959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969</v>
          </cell>
          <cell r="P697">
            <v>0.12030112000002191</v>
          </cell>
        </row>
        <row r="698">
          <cell r="A698">
            <v>3120111500</v>
          </cell>
          <cell r="B698" t="str">
            <v>New Position</v>
          </cell>
          <cell r="C698" t="str">
            <v>S</v>
          </cell>
          <cell r="D698">
            <v>1</v>
          </cell>
          <cell r="E698" t="str">
            <v>POC real.Vorjahre Bruttoerlöse Technikl.</v>
          </cell>
          <cell r="H698">
            <v>0</v>
          </cell>
          <cell r="I698">
            <v>0</v>
          </cell>
          <cell r="J698">
            <v>600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600</v>
          </cell>
          <cell r="P698">
            <v>0.44746208000003662</v>
          </cell>
        </row>
        <row r="699">
          <cell r="A699">
            <v>3120115000</v>
          </cell>
          <cell r="B699" t="str">
            <v>New Position</v>
          </cell>
          <cell r="C699" t="str">
            <v>S</v>
          </cell>
          <cell r="D699">
            <v>1</v>
          </cell>
          <cell r="E699" t="str">
            <v>Erlöskorrekturen Technikleistungen</v>
          </cell>
          <cell r="F699" t="str">
            <v>Other revenue deduct. - maintenance sector</v>
          </cell>
          <cell r="H699">
            <v>0</v>
          </cell>
          <cell r="I699">
            <v>0</v>
          </cell>
          <cell r="J699">
            <v>3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3</v>
          </cell>
          <cell r="P699">
            <v>0.39474724999999999</v>
          </cell>
        </row>
        <row r="700">
          <cell r="A700">
            <v>3120115530</v>
          </cell>
          <cell r="B700" t="str">
            <v>New Position</v>
          </cell>
          <cell r="C700" t="str">
            <v>S</v>
          </cell>
          <cell r="D700">
            <v>1</v>
          </cell>
          <cell r="E700" t="str">
            <v>Erlöskorrekturen Technikleistungen aus Währungsdiff.</v>
          </cell>
          <cell r="F700" t="str">
            <v>Other rev.deduct. - maint.sector exch.rate diff.</v>
          </cell>
          <cell r="H700">
            <v>0</v>
          </cell>
          <cell r="I700">
            <v>0</v>
          </cell>
          <cell r="J700">
            <v>2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2</v>
          </cell>
          <cell r="P700">
            <v>0.11627586999999995</v>
          </cell>
        </row>
        <row r="701">
          <cell r="A701">
            <v>3120115590</v>
          </cell>
          <cell r="B701">
            <v>30171100</v>
          </cell>
          <cell r="C701" t="str">
            <v>S</v>
          </cell>
          <cell r="D701">
            <v>1</v>
          </cell>
          <cell r="E701" t="str">
            <v>Erlöskorrekturen Technikleistungen übrige</v>
          </cell>
          <cell r="F701" t="str">
            <v>Other rev.deduct. - maint.sector other</v>
          </cell>
          <cell r="G701" t="str">
            <v>x</v>
          </cell>
          <cell r="H701">
            <v>0</v>
          </cell>
          <cell r="I701">
            <v>0</v>
          </cell>
          <cell r="J701">
            <v>1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1</v>
          </cell>
          <cell r="P701">
            <v>0.51102311999999994</v>
          </cell>
        </row>
        <row r="702">
          <cell r="A702">
            <v>3120131000</v>
          </cell>
          <cell r="B702">
            <v>30190100</v>
          </cell>
          <cell r="C702" t="str">
            <v>H</v>
          </cell>
          <cell r="D702">
            <v>-1</v>
          </cell>
          <cell r="E702" t="str">
            <v>Erlöse unfertige Technikleistungen</v>
          </cell>
          <cell r="F702" t="str">
            <v>Revenue - unfinished maintenance services</v>
          </cell>
          <cell r="H702">
            <v>0</v>
          </cell>
          <cell r="I702">
            <v>0</v>
          </cell>
          <cell r="J702">
            <v>641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641</v>
          </cell>
          <cell r="P702">
            <v>0.21705083000006198</v>
          </cell>
        </row>
        <row r="703">
          <cell r="A703">
            <v>3120132000</v>
          </cell>
          <cell r="B703" t="str">
            <v>New Position</v>
          </cell>
          <cell r="C703" t="str">
            <v>S</v>
          </cell>
          <cell r="D703">
            <v>1</v>
          </cell>
          <cell r="E703" t="str">
            <v>Erlöskorrektur Halbfabrikate Technikleistungen (nur intern)</v>
          </cell>
          <cell r="F703" t="str">
            <v>Other rev.deduct. - maint.sector other Constr.Contr.</v>
          </cell>
          <cell r="H703">
            <v>0</v>
          </cell>
          <cell r="I703">
            <v>0</v>
          </cell>
          <cell r="J703">
            <v>10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10</v>
          </cell>
          <cell r="P703">
            <v>0.2364506999999989</v>
          </cell>
        </row>
        <row r="704">
          <cell r="A704">
            <v>3120300000</v>
          </cell>
          <cell r="B704">
            <v>30151200</v>
          </cell>
          <cell r="C704" t="str">
            <v>H</v>
          </cell>
          <cell r="D704">
            <v>-1</v>
          </cell>
          <cell r="E704" t="str">
            <v>Umsatzerlöse IT Leistungen</v>
          </cell>
          <cell r="F704" t="str">
            <v>Revenue - IT sector</v>
          </cell>
          <cell r="H704">
            <v>6</v>
          </cell>
          <cell r="I704">
            <v>0</v>
          </cell>
          <cell r="J704">
            <v>0</v>
          </cell>
          <cell r="K704">
            <v>0</v>
          </cell>
          <cell r="L704">
            <v>158</v>
          </cell>
          <cell r="M704">
            <v>0</v>
          </cell>
          <cell r="N704">
            <v>0</v>
          </cell>
          <cell r="O704">
            <v>165</v>
          </cell>
          <cell r="P704">
            <v>5.9345379999996339E-2</v>
          </cell>
        </row>
        <row r="705">
          <cell r="A705">
            <v>3120311000</v>
          </cell>
          <cell r="B705">
            <v>30161200</v>
          </cell>
          <cell r="C705" t="str">
            <v>H</v>
          </cell>
          <cell r="D705">
            <v>-1</v>
          </cell>
          <cell r="E705" t="str">
            <v>Bruttoerlöse IT-Leistungen</v>
          </cell>
          <cell r="F705" t="str">
            <v>Other revenue - IT sector - gross values</v>
          </cell>
          <cell r="G705" t="str">
            <v>x</v>
          </cell>
          <cell r="H705">
            <v>6</v>
          </cell>
          <cell r="I705">
            <v>0</v>
          </cell>
          <cell r="J705">
            <v>0</v>
          </cell>
          <cell r="K705">
            <v>0</v>
          </cell>
          <cell r="L705">
            <v>152</v>
          </cell>
          <cell r="M705">
            <v>0</v>
          </cell>
          <cell r="N705">
            <v>0</v>
          </cell>
          <cell r="O705">
            <v>159</v>
          </cell>
          <cell r="P705">
            <v>0.62071044000001052</v>
          </cell>
        </row>
        <row r="706">
          <cell r="A706">
            <v>3120311500</v>
          </cell>
          <cell r="B706" t="str">
            <v>New Position</v>
          </cell>
          <cell r="C706" t="str">
            <v>s</v>
          </cell>
          <cell r="D706">
            <v>1</v>
          </cell>
          <cell r="E706" t="str">
            <v>POC real.Vorjahre Bruttoerlöse IT-Leist.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5</v>
          </cell>
          <cell r="M706">
            <v>0</v>
          </cell>
          <cell r="N706">
            <v>0</v>
          </cell>
          <cell r="O706">
            <v>5</v>
          </cell>
          <cell r="P706">
            <v>0.36203370000000046</v>
          </cell>
        </row>
        <row r="707">
          <cell r="A707">
            <v>3120315000</v>
          </cell>
          <cell r="B707" t="str">
            <v>New Position</v>
          </cell>
          <cell r="C707" t="str">
            <v>S</v>
          </cell>
          <cell r="D707">
            <v>1</v>
          </cell>
          <cell r="E707" t="str">
            <v>Erlöskorrekturen IT-Leistungen</v>
          </cell>
          <cell r="F707" t="str">
            <v>Other revenue deduct. - IT sector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0.34565359000000001</v>
          </cell>
        </row>
        <row r="708">
          <cell r="A708">
            <v>3120315530</v>
          </cell>
          <cell r="B708" t="str">
            <v>New Position</v>
          </cell>
          <cell r="C708" t="str">
            <v>S</v>
          </cell>
          <cell r="D708">
            <v>1</v>
          </cell>
          <cell r="E708" t="str">
            <v>Erlöskorrekturen IT-Leistungen aus Währungsdiff.</v>
          </cell>
          <cell r="F708" t="str">
            <v>Other rev. deduct. - IT sector exch.rate diff.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7.8153539999999994E-2</v>
          </cell>
        </row>
        <row r="709">
          <cell r="A709">
            <v>3120315590</v>
          </cell>
          <cell r="B709">
            <v>30171200</v>
          </cell>
          <cell r="C709" t="str">
            <v>S</v>
          </cell>
          <cell r="D709">
            <v>1</v>
          </cell>
          <cell r="E709" t="str">
            <v>Erlöskorrekturen IT-Leistungen übrige</v>
          </cell>
          <cell r="F709" t="str">
            <v>Other rev. deduct. - IT sector other</v>
          </cell>
          <cell r="G709" t="str">
            <v>x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0.26750004999999999</v>
          </cell>
        </row>
        <row r="710">
          <cell r="A710">
            <v>3120331000</v>
          </cell>
          <cell r="B710">
            <v>30190200</v>
          </cell>
          <cell r="C710" t="str">
            <v>H</v>
          </cell>
          <cell r="D710">
            <v>-1</v>
          </cell>
          <cell r="E710" t="str">
            <v>Erlöse unfertige IT-Leistungen</v>
          </cell>
          <cell r="F710" t="str">
            <v>Revenue - unfinished IT services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11</v>
          </cell>
          <cell r="M710">
            <v>0</v>
          </cell>
          <cell r="N710">
            <v>0</v>
          </cell>
          <cell r="O710">
            <v>11</v>
          </cell>
          <cell r="P710">
            <v>0.19134956999999986</v>
          </cell>
        </row>
        <row r="711">
          <cell r="A711">
            <v>3120332000</v>
          </cell>
          <cell r="B711" t="str">
            <v>New Position</v>
          </cell>
          <cell r="C711" t="str">
            <v>S</v>
          </cell>
          <cell r="D711">
            <v>1</v>
          </cell>
          <cell r="E711" t="str">
            <v>Erlöskorrektur Halbfabrikate (nur intern) IT-Leistungen</v>
          </cell>
          <cell r="F711" t="str">
            <v>Other rev.deduct. - IT Services Constr.Contr.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4.5027339999999999E-2</v>
          </cell>
        </row>
        <row r="712">
          <cell r="A712">
            <v>3120500000</v>
          </cell>
          <cell r="B712">
            <v>30151300</v>
          </cell>
          <cell r="C712" t="str">
            <v>H</v>
          </cell>
          <cell r="D712">
            <v>-1</v>
          </cell>
          <cell r="E712" t="str">
            <v>Umsatzerlöse Reiseleistungen (Provisionen)</v>
          </cell>
          <cell r="F712" t="str">
            <v>Revenue - travel and commissions</v>
          </cell>
          <cell r="H712">
            <v>43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43</v>
          </cell>
          <cell r="P712">
            <v>0.36371947999999321</v>
          </cell>
        </row>
        <row r="713">
          <cell r="A713">
            <v>3120511000</v>
          </cell>
          <cell r="B713">
            <v>30161300</v>
          </cell>
          <cell r="C713" t="str">
            <v>H</v>
          </cell>
          <cell r="D713">
            <v>-1</v>
          </cell>
          <cell r="E713" t="str">
            <v>Bruttoerlöse Reiseleistungen (Provisionen)</v>
          </cell>
          <cell r="F713" t="str">
            <v>Other revenue - travel &amp; commissions-gr. val.</v>
          </cell>
          <cell r="G713" t="str">
            <v>x</v>
          </cell>
          <cell r="H713">
            <v>43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43</v>
          </cell>
          <cell r="P713">
            <v>0.36371947999999321</v>
          </cell>
        </row>
        <row r="714">
          <cell r="A714">
            <v>3120515000</v>
          </cell>
          <cell r="B714" t="str">
            <v>New Position</v>
          </cell>
          <cell r="C714" t="str">
            <v>S</v>
          </cell>
          <cell r="D714">
            <v>1</v>
          </cell>
          <cell r="E714" t="str">
            <v>Erlöskorrekturen Reiseleistungen (Provisionen)</v>
          </cell>
          <cell r="F714" t="str">
            <v>Other revenue deduct. - travel &amp; commissions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</row>
        <row r="715">
          <cell r="A715">
            <v>3120515530</v>
          </cell>
          <cell r="B715" t="str">
            <v>New Position</v>
          </cell>
          <cell r="C715" t="str">
            <v>S</v>
          </cell>
          <cell r="D715">
            <v>1</v>
          </cell>
          <cell r="E715" t="str">
            <v>Erlöskorrekturen Reiseleistungen (Provisionen) aus Währungsdiff.</v>
          </cell>
          <cell r="F715" t="str">
            <v>Other revenue deduct. - travel &amp; commissions exch.rate diff.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</row>
        <row r="716">
          <cell r="A716">
            <v>3120515590</v>
          </cell>
          <cell r="B716">
            <v>30171300</v>
          </cell>
          <cell r="C716" t="str">
            <v>S</v>
          </cell>
          <cell r="D716">
            <v>1</v>
          </cell>
          <cell r="E716" t="str">
            <v>Erlöskorrekturen Reiseleistungen (Provisionen) übrige</v>
          </cell>
          <cell r="F716" t="str">
            <v>Other revenue deduct. - travel &amp; commissions other</v>
          </cell>
          <cell r="G716" t="str">
            <v>x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</row>
        <row r="717">
          <cell r="A717">
            <v>3120700000</v>
          </cell>
          <cell r="B717">
            <v>30152000</v>
          </cell>
          <cell r="C717" t="str">
            <v>H</v>
          </cell>
          <cell r="D717">
            <v>-1</v>
          </cell>
          <cell r="E717" t="str">
            <v>Umsatzerlöse Catering</v>
          </cell>
          <cell r="F717" t="str">
            <v>Revenue - catering sector</v>
          </cell>
          <cell r="H717">
            <v>0</v>
          </cell>
          <cell r="I717">
            <v>0</v>
          </cell>
          <cell r="J717">
            <v>0</v>
          </cell>
          <cell r="K717">
            <v>509</v>
          </cell>
          <cell r="L717">
            <v>0</v>
          </cell>
          <cell r="M717">
            <v>0</v>
          </cell>
          <cell r="N717">
            <v>0</v>
          </cell>
          <cell r="O717">
            <v>509</v>
          </cell>
          <cell r="P717">
            <v>0.41459995999997545</v>
          </cell>
        </row>
        <row r="718">
          <cell r="A718">
            <v>3120710000</v>
          </cell>
          <cell r="B718">
            <v>30152110</v>
          </cell>
          <cell r="C718" t="str">
            <v>H</v>
          </cell>
          <cell r="D718">
            <v>-1</v>
          </cell>
          <cell r="E718" t="str">
            <v>Umsatzerlöse Flugcatering</v>
          </cell>
          <cell r="F718" t="str">
            <v>Revenue - in-flight catering</v>
          </cell>
          <cell r="G718" t="str">
            <v>x</v>
          </cell>
          <cell r="H718">
            <v>0</v>
          </cell>
          <cell r="I718">
            <v>0</v>
          </cell>
          <cell r="J718">
            <v>0</v>
          </cell>
          <cell r="K718">
            <v>489</v>
          </cell>
          <cell r="L718">
            <v>0</v>
          </cell>
          <cell r="M718">
            <v>0</v>
          </cell>
          <cell r="N718">
            <v>0</v>
          </cell>
          <cell r="O718">
            <v>489</v>
          </cell>
          <cell r="P718">
            <v>0.65993422000002511</v>
          </cell>
        </row>
        <row r="719">
          <cell r="A719">
            <v>3120711000</v>
          </cell>
          <cell r="B719">
            <v>30162110</v>
          </cell>
          <cell r="C719" t="str">
            <v>H</v>
          </cell>
          <cell r="D719">
            <v>-1</v>
          </cell>
          <cell r="E719" t="str">
            <v>Bruttoerlöse Flugcatering</v>
          </cell>
          <cell r="F719" t="str">
            <v>Other revenue - in-flight catering - gr. val.</v>
          </cell>
          <cell r="G719" t="str">
            <v>x</v>
          </cell>
          <cell r="H719">
            <v>0</v>
          </cell>
          <cell r="I719">
            <v>0</v>
          </cell>
          <cell r="J719">
            <v>0</v>
          </cell>
          <cell r="K719">
            <v>509</v>
          </cell>
          <cell r="L719">
            <v>0</v>
          </cell>
          <cell r="M719">
            <v>0</v>
          </cell>
          <cell r="N719">
            <v>0</v>
          </cell>
          <cell r="O719">
            <v>509</v>
          </cell>
          <cell r="P719">
            <v>0.76890893000000915</v>
          </cell>
        </row>
        <row r="720">
          <cell r="A720">
            <v>3120711500</v>
          </cell>
          <cell r="B720" t="str">
            <v>New Position</v>
          </cell>
          <cell r="C720" t="str">
            <v>S</v>
          </cell>
          <cell r="D720">
            <v>1</v>
          </cell>
          <cell r="E720" t="str">
            <v>Erlöskorrekturen Flugcatering</v>
          </cell>
          <cell r="F720" t="str">
            <v>Other revenue deduct. - in-flight catering</v>
          </cell>
          <cell r="H720">
            <v>0</v>
          </cell>
          <cell r="I720">
            <v>0</v>
          </cell>
          <cell r="J720">
            <v>0</v>
          </cell>
          <cell r="K720">
            <v>20</v>
          </cell>
          <cell r="L720">
            <v>0</v>
          </cell>
          <cell r="M720">
            <v>0</v>
          </cell>
          <cell r="N720">
            <v>0</v>
          </cell>
          <cell r="O720">
            <v>20</v>
          </cell>
          <cell r="P720">
            <v>0.10897471000000181</v>
          </cell>
        </row>
        <row r="721">
          <cell r="A721">
            <v>3120711530</v>
          </cell>
          <cell r="B721" t="str">
            <v>New Position</v>
          </cell>
          <cell r="C721" t="str">
            <v>S</v>
          </cell>
          <cell r="D721">
            <v>1</v>
          </cell>
          <cell r="E721" t="str">
            <v>Erlöskorrekturen Flugcatering aus Währungsdiff.</v>
          </cell>
          <cell r="F721" t="str">
            <v>Other revenue deduct. - in-flight catering exch.rate diff.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</row>
        <row r="722">
          <cell r="A722">
            <v>3120711590</v>
          </cell>
          <cell r="B722">
            <v>30172110</v>
          </cell>
          <cell r="C722" t="str">
            <v>S</v>
          </cell>
          <cell r="D722">
            <v>1</v>
          </cell>
          <cell r="E722" t="str">
            <v>Erlöskorrekturen Flugcatering übrige</v>
          </cell>
          <cell r="F722" t="str">
            <v>Other revenue deduct. - in-flight catering other</v>
          </cell>
          <cell r="G722" t="str">
            <v>x</v>
          </cell>
          <cell r="H722">
            <v>0</v>
          </cell>
          <cell r="I722">
            <v>0</v>
          </cell>
          <cell r="J722">
            <v>0</v>
          </cell>
          <cell r="K722">
            <v>20</v>
          </cell>
          <cell r="L722">
            <v>0</v>
          </cell>
          <cell r="M722">
            <v>0</v>
          </cell>
          <cell r="N722">
            <v>0</v>
          </cell>
          <cell r="O722">
            <v>20</v>
          </cell>
          <cell r="P722">
            <v>0.10897471000000181</v>
          </cell>
        </row>
        <row r="723">
          <cell r="A723">
            <v>3120730000</v>
          </cell>
          <cell r="B723">
            <v>30152210</v>
          </cell>
          <cell r="C723" t="str">
            <v>H</v>
          </cell>
          <cell r="D723">
            <v>-1</v>
          </cell>
          <cell r="E723" t="str">
            <v>Umsatzerlöse sonstiges Catering</v>
          </cell>
          <cell r="F723" t="str">
            <v>Revenue - other catering</v>
          </cell>
          <cell r="H723">
            <v>0</v>
          </cell>
          <cell r="I723">
            <v>0</v>
          </cell>
          <cell r="J723">
            <v>0</v>
          </cell>
          <cell r="K723">
            <v>20</v>
          </cell>
          <cell r="L723">
            <v>0</v>
          </cell>
          <cell r="M723">
            <v>0</v>
          </cell>
          <cell r="N723">
            <v>0</v>
          </cell>
          <cell r="O723">
            <v>20</v>
          </cell>
          <cell r="P723">
            <v>0.24533425999999992</v>
          </cell>
        </row>
        <row r="724">
          <cell r="A724">
            <v>3120731000</v>
          </cell>
          <cell r="B724">
            <v>30162120</v>
          </cell>
          <cell r="C724" t="str">
            <v>H</v>
          </cell>
          <cell r="D724">
            <v>-1</v>
          </cell>
          <cell r="E724" t="str">
            <v>Bruttoerlöse sonstiges Catering</v>
          </cell>
          <cell r="F724" t="str">
            <v>Other revenue - other catering - gross values</v>
          </cell>
          <cell r="G724" t="str">
            <v>x</v>
          </cell>
          <cell r="H724">
            <v>0</v>
          </cell>
          <cell r="I724">
            <v>0</v>
          </cell>
          <cell r="J724">
            <v>0</v>
          </cell>
          <cell r="K724">
            <v>20</v>
          </cell>
          <cell r="L724">
            <v>0</v>
          </cell>
          <cell r="M724">
            <v>0</v>
          </cell>
          <cell r="N724">
            <v>0</v>
          </cell>
          <cell r="O724">
            <v>20</v>
          </cell>
          <cell r="P724">
            <v>0.34351710000000324</v>
          </cell>
        </row>
        <row r="725">
          <cell r="A725">
            <v>3120731500</v>
          </cell>
          <cell r="B725" t="str">
            <v>New Position</v>
          </cell>
          <cell r="C725" t="str">
            <v>S</v>
          </cell>
          <cell r="D725">
            <v>1</v>
          </cell>
          <cell r="E725" t="str">
            <v>Erlöskorrekturen sonstiges Catering</v>
          </cell>
          <cell r="F725" t="str">
            <v>Other revenue deduct. - other catering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9.8182839999999993E-2</v>
          </cell>
        </row>
        <row r="726">
          <cell r="A726">
            <v>3120731530</v>
          </cell>
          <cell r="B726" t="str">
            <v>New Position</v>
          </cell>
          <cell r="C726" t="str">
            <v>S</v>
          </cell>
          <cell r="D726">
            <v>1</v>
          </cell>
          <cell r="E726" t="str">
            <v>Erlöskorrekturen sonstiges Catering aus Währungsdiff.</v>
          </cell>
          <cell r="F726" t="str">
            <v>Other revenue deduct. - other catering exch.rate diff.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</row>
        <row r="727">
          <cell r="A727">
            <v>3120731590</v>
          </cell>
          <cell r="B727">
            <v>30172120</v>
          </cell>
          <cell r="C727" t="str">
            <v>S</v>
          </cell>
          <cell r="D727">
            <v>1</v>
          </cell>
          <cell r="E727" t="str">
            <v>Erlöskorrekturen sonstiges Catering übrige</v>
          </cell>
          <cell r="F727" t="str">
            <v>Other revenue deduct. - other catering other</v>
          </cell>
          <cell r="G727" t="str">
            <v>x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9.8182839999999993E-2</v>
          </cell>
        </row>
        <row r="728">
          <cell r="A728">
            <v>3120900000</v>
          </cell>
          <cell r="B728">
            <v>30152310</v>
          </cell>
          <cell r="C728" t="str">
            <v>H</v>
          </cell>
          <cell r="D728">
            <v>-1</v>
          </cell>
          <cell r="E728" t="str">
            <v>Umsatzerlöse Bordverkauf</v>
          </cell>
          <cell r="F728" t="str">
            <v>Revenue - on board sales</v>
          </cell>
          <cell r="H728">
            <v>15</v>
          </cell>
          <cell r="I728">
            <v>0</v>
          </cell>
          <cell r="J728">
            <v>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O728">
            <v>16</v>
          </cell>
          <cell r="P728">
            <v>0.49677713000000168</v>
          </cell>
        </row>
        <row r="729">
          <cell r="A729">
            <v>3120911000</v>
          </cell>
          <cell r="B729">
            <v>30162300</v>
          </cell>
          <cell r="C729" t="str">
            <v>H</v>
          </cell>
          <cell r="D729">
            <v>-1</v>
          </cell>
          <cell r="E729" t="str">
            <v>Bruttoerlöse Bordverkauf</v>
          </cell>
          <cell r="F729" t="str">
            <v>Other revenue - on board sales - gross value</v>
          </cell>
          <cell r="G729" t="str">
            <v>x</v>
          </cell>
          <cell r="H729">
            <v>15</v>
          </cell>
          <cell r="I729">
            <v>0</v>
          </cell>
          <cell r="J729">
            <v>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O729">
            <v>16</v>
          </cell>
          <cell r="P729">
            <v>0.49677713000000168</v>
          </cell>
        </row>
        <row r="730">
          <cell r="A730">
            <v>3120915000</v>
          </cell>
          <cell r="B730">
            <v>30172300</v>
          </cell>
          <cell r="C730" t="str">
            <v>S</v>
          </cell>
          <cell r="D730">
            <v>1</v>
          </cell>
          <cell r="E730" t="str">
            <v>Erlöskorrekturen Bordverkauf</v>
          </cell>
          <cell r="F730" t="str">
            <v>Other revenue deduct. - on board sales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</row>
        <row r="731">
          <cell r="A731">
            <v>3120915530</v>
          </cell>
          <cell r="B731" t="str">
            <v>New Position</v>
          </cell>
          <cell r="C731" t="str">
            <v>S</v>
          </cell>
          <cell r="D731">
            <v>1</v>
          </cell>
          <cell r="E731" t="str">
            <v>Erlöskorrekturen Bordverkauf aus Währungsdiff.</v>
          </cell>
          <cell r="F731" t="str">
            <v>Other revenue deduct. - on board sales exch.rate diff.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</row>
        <row r="732">
          <cell r="A732">
            <v>3120915590</v>
          </cell>
          <cell r="B732" t="str">
            <v>New Position</v>
          </cell>
          <cell r="C732" t="str">
            <v>S</v>
          </cell>
          <cell r="D732">
            <v>1</v>
          </cell>
          <cell r="E732" t="str">
            <v>Erlöskorrekturen Bordverkauf übrige</v>
          </cell>
          <cell r="F732" t="str">
            <v>Other revenue deduct. - on board sales other</v>
          </cell>
          <cell r="G732" t="str">
            <v>x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</row>
        <row r="733">
          <cell r="A733">
            <v>3121100000</v>
          </cell>
          <cell r="B733">
            <v>30152410</v>
          </cell>
          <cell r="C733" t="str">
            <v>H</v>
          </cell>
          <cell r="D733">
            <v>-1</v>
          </cell>
          <cell r="E733" t="str">
            <v>Umsatzerlöse Fluggast - Abfertigung</v>
          </cell>
          <cell r="F733" t="str">
            <v>Revenue - Passenger handling</v>
          </cell>
          <cell r="H733">
            <v>19</v>
          </cell>
          <cell r="I733">
            <v>7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26</v>
          </cell>
          <cell r="P733">
            <v>0.38725636999999935</v>
          </cell>
        </row>
        <row r="734">
          <cell r="A734">
            <v>3121111000</v>
          </cell>
          <cell r="B734">
            <v>30162400</v>
          </cell>
          <cell r="C734" t="str">
            <v>H</v>
          </cell>
          <cell r="D734">
            <v>-1</v>
          </cell>
          <cell r="E734" t="str">
            <v>Bruttoerlöse Fluggast - Abfertigung</v>
          </cell>
          <cell r="F734" t="str">
            <v>Other revenue - Passenger handling - gross values</v>
          </cell>
          <cell r="G734" t="str">
            <v>x</v>
          </cell>
          <cell r="H734">
            <v>19</v>
          </cell>
          <cell r="I734">
            <v>7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26</v>
          </cell>
          <cell r="P734">
            <v>0.38725636999999935</v>
          </cell>
        </row>
        <row r="735">
          <cell r="A735">
            <v>3121115000</v>
          </cell>
          <cell r="B735">
            <v>30172400</v>
          </cell>
          <cell r="C735" t="str">
            <v>S</v>
          </cell>
          <cell r="D735">
            <v>1</v>
          </cell>
          <cell r="E735" t="str">
            <v>Erlöskorrekturen Fluggast - Abfertigung</v>
          </cell>
          <cell r="F735" t="str">
            <v>Other revenue deduct. - Passenger handling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</row>
        <row r="736">
          <cell r="A736">
            <v>3121115530</v>
          </cell>
          <cell r="B736" t="str">
            <v>New Position</v>
          </cell>
          <cell r="C736" t="str">
            <v>S</v>
          </cell>
          <cell r="D736">
            <v>1</v>
          </cell>
          <cell r="E736" t="str">
            <v>Erlöskorrekturen Fluggast - Abfertigung aus Währungsdiff.</v>
          </cell>
          <cell r="F736" t="str">
            <v>Other revenue deduct. - Passenger handling exch.rate diff.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</row>
        <row r="737">
          <cell r="A737">
            <v>3121115590</v>
          </cell>
          <cell r="B737" t="str">
            <v>New Position</v>
          </cell>
          <cell r="C737" t="str">
            <v>S</v>
          </cell>
          <cell r="D737">
            <v>1</v>
          </cell>
          <cell r="E737" t="str">
            <v>Erlöskorrekturen Fluggast - Abfertigung übrige</v>
          </cell>
          <cell r="F737" t="str">
            <v>Other revenue deduct. - Passenger handling other</v>
          </cell>
          <cell r="G737" t="str">
            <v>x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</row>
        <row r="738">
          <cell r="A738">
            <v>3129900000</v>
          </cell>
          <cell r="B738">
            <v>30158000</v>
          </cell>
          <cell r="C738" t="str">
            <v>H</v>
          </cell>
          <cell r="D738">
            <v>-1</v>
          </cell>
          <cell r="E738" t="str">
            <v>Umsatzerlöse übrige Leistungen</v>
          </cell>
          <cell r="F738" t="str">
            <v>Revenue - other</v>
          </cell>
          <cell r="H738">
            <v>60</v>
          </cell>
          <cell r="I738">
            <v>5</v>
          </cell>
          <cell r="J738">
            <v>66</v>
          </cell>
          <cell r="K738">
            <v>71</v>
          </cell>
          <cell r="L738">
            <v>0</v>
          </cell>
          <cell r="M738">
            <v>0</v>
          </cell>
          <cell r="N738">
            <v>0</v>
          </cell>
          <cell r="O738">
            <v>202</v>
          </cell>
          <cell r="P738">
            <v>0.16122093000001314</v>
          </cell>
        </row>
        <row r="739">
          <cell r="A739">
            <v>3129911000</v>
          </cell>
          <cell r="B739">
            <v>30168000</v>
          </cell>
          <cell r="C739" t="str">
            <v>H</v>
          </cell>
          <cell r="D739">
            <v>-1</v>
          </cell>
          <cell r="E739" t="str">
            <v>Bruttoerlöse übrige Leistungen</v>
          </cell>
          <cell r="F739" t="str">
            <v>Other revenue - other - gross values</v>
          </cell>
          <cell r="G739" t="str">
            <v>x</v>
          </cell>
          <cell r="H739">
            <v>60</v>
          </cell>
          <cell r="I739">
            <v>5</v>
          </cell>
          <cell r="J739">
            <v>66</v>
          </cell>
          <cell r="K739">
            <v>72</v>
          </cell>
          <cell r="L739">
            <v>0</v>
          </cell>
          <cell r="M739">
            <v>0</v>
          </cell>
          <cell r="N739">
            <v>0</v>
          </cell>
          <cell r="O739">
            <v>203</v>
          </cell>
          <cell r="P739">
            <v>0.57574647999999229</v>
          </cell>
        </row>
        <row r="740">
          <cell r="A740">
            <v>3129915000</v>
          </cell>
          <cell r="B740" t="str">
            <v>New Position</v>
          </cell>
          <cell r="C740" t="str">
            <v>S</v>
          </cell>
          <cell r="D740">
            <v>1</v>
          </cell>
          <cell r="E740" t="str">
            <v>Erlöskorrekturen übrige Leistungen</v>
          </cell>
          <cell r="F740" t="str">
            <v>Other revenue deduct. - other</v>
          </cell>
          <cell r="H740">
            <v>0</v>
          </cell>
          <cell r="I740">
            <v>0</v>
          </cell>
          <cell r="J740">
            <v>0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O740">
            <v>1</v>
          </cell>
          <cell r="P740">
            <v>0.41452555000000002</v>
          </cell>
        </row>
        <row r="741">
          <cell r="A741">
            <v>3129915530</v>
          </cell>
          <cell r="B741" t="str">
            <v>New Position</v>
          </cell>
          <cell r="C741" t="str">
            <v>S</v>
          </cell>
          <cell r="D741">
            <v>1</v>
          </cell>
          <cell r="E741" t="str">
            <v>Erlöskorrekturen übrige Leistungen aus Währungsdiff.</v>
          </cell>
          <cell r="F741" t="str">
            <v>Other revenue deduct. - LFT exch.rate diff.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4.8368999999999999E-3</v>
          </cell>
        </row>
        <row r="742">
          <cell r="A742">
            <v>3129915590</v>
          </cell>
          <cell r="B742">
            <v>30178000</v>
          </cell>
          <cell r="C742" t="str">
            <v>S</v>
          </cell>
          <cell r="D742">
            <v>1</v>
          </cell>
          <cell r="E742" t="str">
            <v>Erlöskorrekturen übrige Leistungen übrige</v>
          </cell>
          <cell r="F742" t="str">
            <v>Other revenue deduct. - residue</v>
          </cell>
          <cell r="G742" t="str">
            <v>x</v>
          </cell>
          <cell r="H742">
            <v>0</v>
          </cell>
          <cell r="I742">
            <v>0</v>
          </cell>
          <cell r="J742">
            <v>0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O742">
            <v>1</v>
          </cell>
          <cell r="P742">
            <v>0.41936244999999994</v>
          </cell>
        </row>
        <row r="743">
          <cell r="A743">
            <v>3129931000</v>
          </cell>
          <cell r="B743">
            <v>30198000</v>
          </cell>
          <cell r="C743" t="str">
            <v>H</v>
          </cell>
          <cell r="D743">
            <v>-1</v>
          </cell>
          <cell r="E743" t="str">
            <v>Erlöse unfertige übrige Leistungen</v>
          </cell>
          <cell r="F743" t="str">
            <v>Revenue - unfinished other services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</row>
        <row r="744">
          <cell r="A744">
            <v>3129932000</v>
          </cell>
          <cell r="B744" t="str">
            <v>?????</v>
          </cell>
          <cell r="C744" t="str">
            <v>H</v>
          </cell>
          <cell r="D744">
            <v>-1</v>
          </cell>
          <cell r="E744" t="str">
            <v>Erlöskorrektur ubrige Leistungen (nur intern)</v>
          </cell>
          <cell r="F744" t="str">
            <v>Other rev.deduct. - others.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</row>
        <row r="745">
          <cell r="A745">
            <v>3200111000</v>
          </cell>
          <cell r="B745">
            <v>30200000</v>
          </cell>
          <cell r="C745" t="str">
            <v>H</v>
          </cell>
          <cell r="D745">
            <v>-1</v>
          </cell>
          <cell r="E745" t="str">
            <v>Bestandsveränderung</v>
          </cell>
          <cell r="F745" t="str">
            <v>Change in inventories</v>
          </cell>
          <cell r="H745">
            <v>0</v>
          </cell>
          <cell r="I745">
            <v>0</v>
          </cell>
          <cell r="J745">
            <v>1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1</v>
          </cell>
          <cell r="P745">
            <v>0.25290250000000003</v>
          </cell>
        </row>
        <row r="746">
          <cell r="A746">
            <v>3300000000</v>
          </cell>
          <cell r="B746">
            <v>30300001</v>
          </cell>
          <cell r="C746" t="str">
            <v>H</v>
          </cell>
          <cell r="D746">
            <v>-1</v>
          </cell>
          <cell r="E746" t="str">
            <v>Andere aktivierte Eigenleistungen</v>
          </cell>
          <cell r="F746" t="str">
            <v>Own work performed and capitalized</v>
          </cell>
          <cell r="H746">
            <v>0</v>
          </cell>
          <cell r="I746">
            <v>1</v>
          </cell>
          <cell r="J746">
            <v>1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3</v>
          </cell>
          <cell r="P746">
            <v>0.37074370000000023</v>
          </cell>
        </row>
        <row r="747">
          <cell r="A747">
            <v>3300011000</v>
          </cell>
          <cell r="B747">
            <v>30300000</v>
          </cell>
          <cell r="C747" t="str">
            <v>H</v>
          </cell>
          <cell r="D747">
            <v>-1</v>
          </cell>
          <cell r="E747" t="str">
            <v>Andere aktivierte Eigenleistungen</v>
          </cell>
          <cell r="F747" t="str">
            <v>Own work performed and capitalized</v>
          </cell>
          <cell r="H747">
            <v>0</v>
          </cell>
          <cell r="I747">
            <v>1</v>
          </cell>
          <cell r="J747">
            <v>1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3</v>
          </cell>
          <cell r="P747">
            <v>0.37074424000000006</v>
          </cell>
        </row>
        <row r="748">
          <cell r="A748">
            <v>3300012999</v>
          </cell>
          <cell r="B748">
            <v>30309000</v>
          </cell>
          <cell r="C748" t="str">
            <v>H</v>
          </cell>
          <cell r="D748">
            <v>-1</v>
          </cell>
          <cell r="E748" t="str">
            <v>Andere aktivierte Eigenleistungen Anlagentra.</v>
          </cell>
          <cell r="F748" t="str">
            <v>Own work perf. and capitalized - asset transf.</v>
          </cell>
          <cell r="G748" t="str">
            <v>x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5.4000000000000002E-7</v>
          </cell>
        </row>
        <row r="749">
          <cell r="A749">
            <v>3300013000</v>
          </cell>
          <cell r="B749" t="str">
            <v>New Position</v>
          </cell>
          <cell r="C749" t="str">
            <v>H</v>
          </cell>
          <cell r="D749">
            <v>-1</v>
          </cell>
          <cell r="E749" t="str">
            <v>Andere aktivierte Eigenleistungen D/IL-Check</v>
          </cell>
          <cell r="F749" t="str">
            <v>Own work perf. and capitalized - D/IL-check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</row>
        <row r="750">
          <cell r="A750">
            <v>3400000000</v>
          </cell>
          <cell r="B750">
            <v>30400000</v>
          </cell>
          <cell r="C750" t="str">
            <v>H</v>
          </cell>
          <cell r="D750">
            <v>-1</v>
          </cell>
          <cell r="E750" t="str">
            <v>Sonstige betriebliche Erträge</v>
          </cell>
          <cell r="F750" t="str">
            <v>Other operating income</v>
          </cell>
          <cell r="H750">
            <v>268</v>
          </cell>
          <cell r="I750">
            <v>22</v>
          </cell>
          <cell r="J750">
            <v>73</v>
          </cell>
          <cell r="K750">
            <v>16</v>
          </cell>
          <cell r="L750">
            <v>4</v>
          </cell>
          <cell r="M750">
            <v>190</v>
          </cell>
          <cell r="N750">
            <v>184</v>
          </cell>
          <cell r="O750">
            <v>757</v>
          </cell>
          <cell r="P750">
            <v>0.35018989000002421</v>
          </cell>
        </row>
        <row r="751">
          <cell r="A751">
            <v>3402000000</v>
          </cell>
          <cell r="B751">
            <v>30411000</v>
          </cell>
          <cell r="C751" t="str">
            <v>H</v>
          </cell>
          <cell r="D751">
            <v>-1</v>
          </cell>
          <cell r="E751" t="str">
            <v>So.Ertr. aus Abgang Anlagevermögen inkl. VG z.Verkauf</v>
          </cell>
          <cell r="F751" t="str">
            <v>Other income fr. sale - tangible assets incl. h.f.sale</v>
          </cell>
          <cell r="H751">
            <v>10</v>
          </cell>
          <cell r="I751">
            <v>0</v>
          </cell>
          <cell r="J751">
            <v>3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13</v>
          </cell>
          <cell r="P751">
            <v>0.37987026000000057</v>
          </cell>
        </row>
        <row r="752">
          <cell r="A752">
            <v>3402011000</v>
          </cell>
          <cell r="B752">
            <v>30411100</v>
          </cell>
          <cell r="C752" t="str">
            <v>H</v>
          </cell>
          <cell r="D752">
            <v>-1</v>
          </cell>
          <cell r="E752" t="str">
            <v>So.Ertr. aus Abgang imm. Anlagevermögen inkl. VG z.Verkauf</v>
          </cell>
          <cell r="F752" t="str">
            <v>Other income fr. sale - intangible assets incl. h.f.sale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0.13151273999999999</v>
          </cell>
        </row>
        <row r="753">
          <cell r="A753">
            <v>3402012000</v>
          </cell>
          <cell r="B753">
            <v>30411200</v>
          </cell>
          <cell r="C753" t="str">
            <v>H</v>
          </cell>
          <cell r="D753">
            <v>-1</v>
          </cell>
          <cell r="E753" t="str">
            <v>So.Ertr. aus Abgang Flugzeuge + Triebw. inkl. VG z.Verkauf</v>
          </cell>
          <cell r="F753" t="str">
            <v>Other income fr. sale-aircraft &amp; sp. engines incl. h.f.sale</v>
          </cell>
          <cell r="G753" t="str">
            <v>x</v>
          </cell>
          <cell r="H753">
            <v>1</v>
          </cell>
          <cell r="I753">
            <v>0</v>
          </cell>
          <cell r="J753">
            <v>3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4</v>
          </cell>
          <cell r="P753">
            <v>0.37084410999999973</v>
          </cell>
        </row>
        <row r="754">
          <cell r="A754">
            <v>3402013000</v>
          </cell>
          <cell r="B754">
            <v>30411300</v>
          </cell>
          <cell r="C754" t="str">
            <v>H</v>
          </cell>
          <cell r="D754">
            <v>-1</v>
          </cell>
          <cell r="E754" t="str">
            <v>So.Ertr. aus Abgang and. Sachanlageverm. inkl. VG z.Verkauf</v>
          </cell>
          <cell r="F754" t="str">
            <v>Other income fr. sale-other tangible assets incl. h.f.sale</v>
          </cell>
          <cell r="H754">
            <v>1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1</v>
          </cell>
          <cell r="P754">
            <v>0.13408902</v>
          </cell>
        </row>
        <row r="755">
          <cell r="A755">
            <v>3402014000</v>
          </cell>
          <cell r="B755">
            <v>30411400</v>
          </cell>
          <cell r="C755" t="str">
            <v>H</v>
          </cell>
          <cell r="D755">
            <v>-1</v>
          </cell>
          <cell r="E755" t="str">
            <v>So.Ertr. aus Abgang von Beteiligungen inkl. VG z.Verkauf</v>
          </cell>
          <cell r="F755" t="str">
            <v>Other income fr. sale-investments incl. h.f.sale</v>
          </cell>
          <cell r="H755">
            <v>8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8</v>
          </cell>
          <cell r="P755">
            <v>0.48511259999999901</v>
          </cell>
        </row>
        <row r="756">
          <cell r="A756">
            <v>3402015000</v>
          </cell>
          <cell r="B756" t="str">
            <v>New Position</v>
          </cell>
          <cell r="C756" t="str">
            <v>H</v>
          </cell>
          <cell r="D756">
            <v>-1</v>
          </cell>
          <cell r="E756" t="str">
            <v>So.Ertr. aus Abg. übriges Finanzanlageverm. inkl. VG z.Verk.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</row>
        <row r="757">
          <cell r="A757">
            <v>3402019999</v>
          </cell>
          <cell r="B757" t="str">
            <v>New Position</v>
          </cell>
          <cell r="C757" t="str">
            <v>H</v>
          </cell>
          <cell r="D757">
            <v>-1</v>
          </cell>
          <cell r="E757" t="str">
            <v>So.Ertr. aus Abgang Beteiligungen (KapKo)</v>
          </cell>
          <cell r="F757" t="str">
            <v>Other income fr. sale-equity investment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1E-8</v>
          </cell>
        </row>
        <row r="758">
          <cell r="A758">
            <v>3403000000</v>
          </cell>
          <cell r="B758">
            <v>30412000</v>
          </cell>
          <cell r="C758" t="str">
            <v>H</v>
          </cell>
          <cell r="D758">
            <v>-1</v>
          </cell>
          <cell r="E758" t="str">
            <v>So.Ertr. aus Zuschr. Anlagevermögen ink. z.Verkauf</v>
          </cell>
          <cell r="F758" t="str">
            <v>Oth. income fr.write-up -tangible assets incl. h.f.sale</v>
          </cell>
          <cell r="H758">
            <v>15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15</v>
          </cell>
          <cell r="P758">
            <v>0.33698333000000069</v>
          </cell>
        </row>
        <row r="759">
          <cell r="A759">
            <v>3403100000</v>
          </cell>
          <cell r="B759" t="str">
            <v>New Position</v>
          </cell>
          <cell r="C759" t="str">
            <v>H</v>
          </cell>
          <cell r="D759">
            <v>-1</v>
          </cell>
          <cell r="E759" t="str">
            <v>So.Ertr. aus Zuschr. Anlagevermögen ohne VG z.Verkauf</v>
          </cell>
          <cell r="F759" t="str">
            <v>Oth. income fr. write-up - assets without held for sale</v>
          </cell>
          <cell r="G759" t="str">
            <v>x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3.2369059999999998E-2</v>
          </cell>
        </row>
        <row r="760">
          <cell r="A760">
            <v>3403111000</v>
          </cell>
          <cell r="B760">
            <v>30412100</v>
          </cell>
          <cell r="C760" t="str">
            <v>H</v>
          </cell>
          <cell r="D760">
            <v>-1</v>
          </cell>
          <cell r="E760" t="str">
            <v>So.Ertr. aus Zuschr. imm. Anlagevermögen o.VG z.Verkauf</v>
          </cell>
          <cell r="F760" t="str">
            <v>Oth. income fr.write-up -intangible assets excl. h.f.sale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</row>
        <row r="761">
          <cell r="A761">
            <v>3403112000</v>
          </cell>
          <cell r="B761">
            <v>30412200</v>
          </cell>
          <cell r="C761" t="str">
            <v>H</v>
          </cell>
          <cell r="D761">
            <v>-1</v>
          </cell>
          <cell r="E761" t="str">
            <v>So.Ertr. aus Zuschr. Flgz. und Res.Triebw o.VG z.Verkauf</v>
          </cell>
          <cell r="F761" t="str">
            <v>Oth. income fr.write-up -aircraft &amp; sp. eng. excl. h.f.sale</v>
          </cell>
          <cell r="G761" t="str">
            <v>x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</row>
        <row r="762">
          <cell r="A762">
            <v>3403113000</v>
          </cell>
          <cell r="B762">
            <v>30412300</v>
          </cell>
          <cell r="C762" t="str">
            <v>H</v>
          </cell>
          <cell r="D762">
            <v>-1</v>
          </cell>
          <cell r="E762" t="str">
            <v>So.Ertr. aus Zuschr. and. Sachanlageverm. o.VG z.Verkauf</v>
          </cell>
          <cell r="F762" t="str">
            <v>Oth. income fr.write-up -oth. tangible asset excl. h.f.sale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</row>
        <row r="763">
          <cell r="A763">
            <v>3403114000</v>
          </cell>
          <cell r="B763">
            <v>30412400</v>
          </cell>
          <cell r="C763" t="str">
            <v>H</v>
          </cell>
          <cell r="D763">
            <v>-1</v>
          </cell>
          <cell r="E763" t="str">
            <v>So.Ertr. aus Zuschr. Finanzanlagevermögen o.VG z.Verkauf</v>
          </cell>
          <cell r="F763" t="str">
            <v>Oth. income fr.write-up -investments excl. h.f.sale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3.2369059999999998E-2</v>
          </cell>
        </row>
        <row r="764">
          <cell r="A764">
            <v>3403211000</v>
          </cell>
          <cell r="B764" t="str">
            <v>New Position</v>
          </cell>
          <cell r="C764" t="str">
            <v>H</v>
          </cell>
          <cell r="D764">
            <v>-1</v>
          </cell>
          <cell r="E764" t="str">
            <v>So.Ertr. aus Zuschr. Anlagevermögen - VG z.Verkauf</v>
          </cell>
          <cell r="F764" t="str">
            <v>Oth. income fr. write-up - assets held for sale</v>
          </cell>
          <cell r="H764">
            <v>15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15</v>
          </cell>
          <cell r="P764">
            <v>0.30461427000000008</v>
          </cell>
        </row>
        <row r="765">
          <cell r="A765">
            <v>3404000000</v>
          </cell>
          <cell r="B765" t="str">
            <v>New Position</v>
          </cell>
          <cell r="C765" t="str">
            <v>H</v>
          </cell>
          <cell r="D765">
            <v>-1</v>
          </cell>
          <cell r="E765" t="str">
            <v>So.Ertr. Kursgewinne</v>
          </cell>
          <cell r="F765" t="str">
            <v>Other income-exch. rate gains</v>
          </cell>
          <cell r="H765">
            <v>127</v>
          </cell>
          <cell r="I765">
            <v>9</v>
          </cell>
          <cell r="J765">
            <v>15</v>
          </cell>
          <cell r="K765">
            <v>6</v>
          </cell>
          <cell r="L765">
            <v>2</v>
          </cell>
          <cell r="M765">
            <v>30</v>
          </cell>
          <cell r="N765">
            <v>65</v>
          </cell>
          <cell r="O765">
            <v>254</v>
          </cell>
          <cell r="P765">
            <v>0.28207036000000585</v>
          </cell>
        </row>
        <row r="766">
          <cell r="A766">
            <v>3404011000</v>
          </cell>
          <cell r="B766" t="str">
            <v>New Position</v>
          </cell>
          <cell r="C766" t="str">
            <v>H</v>
          </cell>
          <cell r="D766">
            <v>-1</v>
          </cell>
          <cell r="E766" t="str">
            <v>So.Ertr. Kursgewinne Stichtagsbewertung Finanzschulden</v>
          </cell>
          <cell r="F766" t="str">
            <v>Oth. inc.-exch.rate gains from val. clos.date-financ.liab.</v>
          </cell>
          <cell r="H766">
            <v>9</v>
          </cell>
          <cell r="I766">
            <v>0</v>
          </cell>
          <cell r="J766">
            <v>8</v>
          </cell>
          <cell r="K766">
            <v>2</v>
          </cell>
          <cell r="L766">
            <v>0</v>
          </cell>
          <cell r="M766">
            <v>0</v>
          </cell>
          <cell r="N766">
            <v>1</v>
          </cell>
          <cell r="O766">
            <v>20</v>
          </cell>
          <cell r="P766">
            <v>0.18439515000000029</v>
          </cell>
        </row>
        <row r="767">
          <cell r="A767">
            <v>3404012000</v>
          </cell>
          <cell r="B767" t="str">
            <v>New Position</v>
          </cell>
          <cell r="C767" t="str">
            <v>H</v>
          </cell>
          <cell r="D767">
            <v>-1</v>
          </cell>
          <cell r="E767" t="str">
            <v>So.Ertr. Kursgewinne realisiert Stichtagsbewertung</v>
          </cell>
          <cell r="F767" t="str">
            <v>Oth. inc.-realized exch.rate gains from val. clos.date-financ.</v>
          </cell>
          <cell r="H767">
            <v>7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7</v>
          </cell>
          <cell r="P767">
            <v>0.13762951000000001</v>
          </cell>
        </row>
        <row r="768">
          <cell r="A768">
            <v>3404019000</v>
          </cell>
          <cell r="B768">
            <v>30420700</v>
          </cell>
          <cell r="C768" t="str">
            <v>H</v>
          </cell>
          <cell r="D768">
            <v>-1</v>
          </cell>
          <cell r="E768" t="str">
            <v>So.Ertr. Kursgewinne übrige</v>
          </cell>
          <cell r="F768" t="str">
            <v>Oth. inc.-exch.rate gains miscellaneous residue</v>
          </cell>
          <cell r="G768" t="str">
            <v>x</v>
          </cell>
          <cell r="H768">
            <v>111</v>
          </cell>
          <cell r="I768">
            <v>9</v>
          </cell>
          <cell r="J768">
            <v>7</v>
          </cell>
          <cell r="K768">
            <v>4</v>
          </cell>
          <cell r="L768">
            <v>2</v>
          </cell>
          <cell r="M768">
            <v>30</v>
          </cell>
          <cell r="N768">
            <v>64</v>
          </cell>
          <cell r="O768">
            <v>227</v>
          </cell>
          <cell r="P768">
            <v>0.23530470000000037</v>
          </cell>
        </row>
        <row r="769">
          <cell r="A769">
            <v>3404019999</v>
          </cell>
          <cell r="B769">
            <v>30402000</v>
          </cell>
          <cell r="C769" t="str">
            <v>H</v>
          </cell>
          <cell r="D769">
            <v>-1</v>
          </cell>
          <cell r="E769" t="str">
            <v>So.Ertr. aus der Währungsumrechnung</v>
          </cell>
          <cell r="F769" t="str">
            <v>Oth. income - currency translation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2E-8</v>
          </cell>
        </row>
        <row r="770">
          <cell r="A770">
            <v>3406000000</v>
          </cell>
          <cell r="B770" t="str">
            <v>New Position</v>
          </cell>
          <cell r="C770" t="str">
            <v>H</v>
          </cell>
          <cell r="D770">
            <v>-1</v>
          </cell>
          <cell r="E770" t="str">
            <v>So.Ertr. aus der Auflösung von Rst.</v>
          </cell>
          <cell r="F770" t="str">
            <v>O.income fr. write-back of provisions</v>
          </cell>
          <cell r="H770">
            <v>18</v>
          </cell>
          <cell r="I770">
            <v>1</v>
          </cell>
          <cell r="J770">
            <v>1</v>
          </cell>
          <cell r="K770">
            <v>0</v>
          </cell>
          <cell r="L770">
            <v>0</v>
          </cell>
          <cell r="M770">
            <v>0</v>
          </cell>
          <cell r="N770">
            <v>2</v>
          </cell>
          <cell r="O770">
            <v>22</v>
          </cell>
          <cell r="P770">
            <v>0.15147564000000102</v>
          </cell>
        </row>
        <row r="771">
          <cell r="A771">
            <v>3406011000</v>
          </cell>
          <cell r="B771">
            <v>30420300</v>
          </cell>
          <cell r="C771" t="str">
            <v>H</v>
          </cell>
          <cell r="D771">
            <v>-1</v>
          </cell>
          <cell r="E771" t="str">
            <v>So.Ertr. aus der Auflösung von Pensions.Rst.</v>
          </cell>
          <cell r="F771" t="str">
            <v>O.income fr. write-back of provis. f. pension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</row>
        <row r="772">
          <cell r="A772">
            <v>3406016000</v>
          </cell>
          <cell r="B772">
            <v>30420600</v>
          </cell>
          <cell r="C772" t="str">
            <v>H</v>
          </cell>
          <cell r="D772">
            <v>-1</v>
          </cell>
          <cell r="E772" t="str">
            <v>So.Ertr. aus der Auflösung von Rückst./abgegr. Aufwendungen</v>
          </cell>
          <cell r="F772" t="str">
            <v>Other income-write-back of other provisions/accruals</v>
          </cell>
          <cell r="G772" t="str">
            <v>x</v>
          </cell>
          <cell r="H772">
            <v>18</v>
          </cell>
          <cell r="I772">
            <v>1</v>
          </cell>
          <cell r="J772">
            <v>1</v>
          </cell>
          <cell r="K772">
            <v>0</v>
          </cell>
          <cell r="L772">
            <v>0</v>
          </cell>
          <cell r="M772">
            <v>0</v>
          </cell>
          <cell r="N772">
            <v>2</v>
          </cell>
          <cell r="O772">
            <v>22</v>
          </cell>
          <cell r="P772">
            <v>0.15147564000000102</v>
          </cell>
        </row>
        <row r="773">
          <cell r="A773">
            <v>3407011000</v>
          </cell>
          <cell r="B773">
            <v>30421300</v>
          </cell>
          <cell r="C773" t="str">
            <v>H</v>
          </cell>
          <cell r="D773">
            <v>-1</v>
          </cell>
          <cell r="E773" t="str">
            <v>So.Ertr. aus weiterberechnete Lieferungen/Leistungen</v>
          </cell>
          <cell r="F773" t="str">
            <v>Other income-redebeting of trade payables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</row>
        <row r="774">
          <cell r="A774">
            <v>3408011000</v>
          </cell>
          <cell r="B774">
            <v>30421700</v>
          </cell>
          <cell r="C774" t="str">
            <v>H</v>
          </cell>
          <cell r="D774">
            <v>-1</v>
          </cell>
          <cell r="E774" t="str">
            <v>So.Ertr. aus sonstigen Provisionen</v>
          </cell>
          <cell r="F774" t="str">
            <v>Other income-other commissions</v>
          </cell>
          <cell r="H774">
            <v>4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5</v>
          </cell>
          <cell r="P774">
            <v>0.4782920199999996</v>
          </cell>
        </row>
        <row r="775">
          <cell r="A775">
            <v>3409011000</v>
          </cell>
          <cell r="B775">
            <v>30421500</v>
          </cell>
          <cell r="C775" t="str">
            <v>H</v>
          </cell>
          <cell r="D775">
            <v>-1</v>
          </cell>
          <cell r="E775" t="str">
            <v>So.Ertr. aus IT-Vertriebssystemen</v>
          </cell>
          <cell r="F775" t="str">
            <v>Other income-computerized distrib. systems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1.0485200000000001E-3</v>
          </cell>
        </row>
        <row r="776">
          <cell r="A776">
            <v>3410011000</v>
          </cell>
          <cell r="B776">
            <v>30420100</v>
          </cell>
          <cell r="C776" t="str">
            <v>H</v>
          </cell>
          <cell r="D776">
            <v>-1</v>
          </cell>
          <cell r="E776" t="str">
            <v>So.Ertr. aus der Auflösung von WB auf Ford.</v>
          </cell>
          <cell r="F776" t="str">
            <v>O.income fr. write-back of adjust. on rec.</v>
          </cell>
          <cell r="H776">
            <v>2</v>
          </cell>
          <cell r="I776">
            <v>0</v>
          </cell>
          <cell r="J776">
            <v>14</v>
          </cell>
          <cell r="K776">
            <v>1</v>
          </cell>
          <cell r="L776">
            <v>0</v>
          </cell>
          <cell r="M776">
            <v>2</v>
          </cell>
          <cell r="N776">
            <v>0</v>
          </cell>
          <cell r="O776">
            <v>19</v>
          </cell>
          <cell r="P776">
            <v>0.28408346999999878</v>
          </cell>
        </row>
        <row r="777">
          <cell r="A777">
            <v>3411011000</v>
          </cell>
          <cell r="B777">
            <v>30421200</v>
          </cell>
          <cell r="C777" t="str">
            <v>H</v>
          </cell>
          <cell r="D777">
            <v>-1</v>
          </cell>
          <cell r="E777" t="str">
            <v>So.Ertr. aus Personalüberlassungen</v>
          </cell>
          <cell r="F777" t="str">
            <v>Other income-hiring out of staff</v>
          </cell>
          <cell r="H777">
            <v>6</v>
          </cell>
          <cell r="I777">
            <v>1</v>
          </cell>
          <cell r="J777">
            <v>1</v>
          </cell>
          <cell r="K777">
            <v>0</v>
          </cell>
          <cell r="L777">
            <v>0</v>
          </cell>
          <cell r="M777">
            <v>0</v>
          </cell>
          <cell r="N777">
            <v>2</v>
          </cell>
          <cell r="O777">
            <v>10</v>
          </cell>
          <cell r="P777">
            <v>0.35265541000000056</v>
          </cell>
        </row>
        <row r="778">
          <cell r="A778">
            <v>3412011000</v>
          </cell>
          <cell r="B778">
            <v>30421800</v>
          </cell>
          <cell r="C778" t="str">
            <v>H</v>
          </cell>
          <cell r="D778">
            <v>-1</v>
          </cell>
          <cell r="E778" t="str">
            <v>So.Ertr. aus Schadensersatzleistungen</v>
          </cell>
          <cell r="F778" t="str">
            <v>Other income-damage compensations</v>
          </cell>
          <cell r="H778">
            <v>4</v>
          </cell>
          <cell r="I778">
            <v>5</v>
          </cell>
          <cell r="J778">
            <v>1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10</v>
          </cell>
          <cell r="P778">
            <v>0.49397897999999962</v>
          </cell>
        </row>
        <row r="779">
          <cell r="A779">
            <v>3413011000</v>
          </cell>
          <cell r="B779">
            <v>30421100</v>
          </cell>
          <cell r="C779" t="str">
            <v>H</v>
          </cell>
          <cell r="D779">
            <v>-1</v>
          </cell>
          <cell r="E779" t="str">
            <v>So.Ertr. aus Mieten</v>
          </cell>
          <cell r="F779" t="str">
            <v>Other income-rents</v>
          </cell>
          <cell r="H779">
            <v>3</v>
          </cell>
          <cell r="I779">
            <v>0</v>
          </cell>
          <cell r="J779">
            <v>5</v>
          </cell>
          <cell r="K779">
            <v>1</v>
          </cell>
          <cell r="L779">
            <v>1</v>
          </cell>
          <cell r="M779">
            <v>7</v>
          </cell>
          <cell r="N779">
            <v>14</v>
          </cell>
          <cell r="O779">
            <v>31</v>
          </cell>
          <cell r="P779">
            <v>5.9057300000020518E-3</v>
          </cell>
        </row>
        <row r="780">
          <cell r="A780">
            <v>3414011000</v>
          </cell>
          <cell r="B780">
            <v>30423000</v>
          </cell>
          <cell r="C780" t="str">
            <v>H</v>
          </cell>
          <cell r="D780">
            <v>-1</v>
          </cell>
          <cell r="E780" t="str">
            <v>So.Ertr. aus Sublease Flgz. und Res.Triebw.</v>
          </cell>
          <cell r="F780" t="str">
            <v>Other income-sublease aircraft &amp; spare engines</v>
          </cell>
          <cell r="H780">
            <v>3</v>
          </cell>
          <cell r="I780">
            <v>0</v>
          </cell>
          <cell r="J780">
            <v>1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4</v>
          </cell>
          <cell r="P780">
            <v>0.10621060000000027</v>
          </cell>
        </row>
        <row r="781">
          <cell r="A781">
            <v>3414017000</v>
          </cell>
          <cell r="B781" t="str">
            <v>New Position</v>
          </cell>
          <cell r="C781" t="str">
            <v>H</v>
          </cell>
          <cell r="D781">
            <v>-1</v>
          </cell>
          <cell r="E781" t="str">
            <v>So.Ertr. aus Sublease übrige</v>
          </cell>
          <cell r="F781" t="str">
            <v>Other income-sublease miscellaneous residue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</row>
        <row r="782">
          <cell r="A782">
            <v>3415011000</v>
          </cell>
          <cell r="B782">
            <v>30422100</v>
          </cell>
          <cell r="C782" t="str">
            <v>H</v>
          </cell>
          <cell r="D782">
            <v>-1</v>
          </cell>
          <cell r="E782" t="str">
            <v>So.Ertr. Gewinn a.d. Verkauf kurzfr.Fin.inv.</v>
          </cell>
          <cell r="F782" t="str">
            <v>Other income-sale of curr. fin. investments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22</v>
          </cell>
          <cell r="O782">
            <v>22</v>
          </cell>
          <cell r="P782">
            <v>7.5474230000001086E-2</v>
          </cell>
        </row>
        <row r="783">
          <cell r="A783">
            <v>3416011000</v>
          </cell>
          <cell r="B783">
            <v>30422200</v>
          </cell>
          <cell r="C783" t="str">
            <v>H</v>
          </cell>
          <cell r="D783">
            <v>-1</v>
          </cell>
          <cell r="E783" t="str">
            <v>So.Ertr. Gewinn a.d. Verkauf kurzfr. VG o.z.Verkauf</v>
          </cell>
          <cell r="F783" t="str">
            <v>Other income-sale of other current assets  excl. h.f.sale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0.17118741000000001</v>
          </cell>
        </row>
        <row r="784">
          <cell r="A784">
            <v>3416012000</v>
          </cell>
          <cell r="C784" t="str">
            <v>H</v>
          </cell>
          <cell r="D784">
            <v>-1</v>
          </cell>
          <cell r="E784" t="str">
            <v>So.Ertr. Gewinn a.d. Verkauf von Emissionszertifikaten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</row>
        <row r="785">
          <cell r="A785">
            <v>3417011000</v>
          </cell>
          <cell r="B785">
            <v>30421400</v>
          </cell>
          <cell r="C785" t="str">
            <v>H</v>
          </cell>
          <cell r="D785">
            <v>-1</v>
          </cell>
          <cell r="E785" t="str">
            <v>So.Ertr. Werterhöhung auf kurzfr. VG o.z.Verkauf</v>
          </cell>
          <cell r="F785" t="str">
            <v>Other income-write-up on other curr. assets excl. h.f.sale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</row>
        <row r="786">
          <cell r="A786">
            <v>3418011000</v>
          </cell>
          <cell r="B786">
            <v>30422500</v>
          </cell>
          <cell r="C786" t="str">
            <v>H</v>
          </cell>
          <cell r="D786">
            <v>-1</v>
          </cell>
          <cell r="E786" t="str">
            <v>So.Ertr. Werterhöhung auf kurzfr. Fin.inv.</v>
          </cell>
          <cell r="F786" t="str">
            <v>Other income-write up on short term investm.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</row>
        <row r="787">
          <cell r="A787">
            <v>3419011000</v>
          </cell>
          <cell r="B787">
            <v>30421600</v>
          </cell>
          <cell r="C787" t="str">
            <v>H</v>
          </cell>
          <cell r="D787">
            <v>-1</v>
          </cell>
          <cell r="E787" t="str">
            <v>So.Ertr. aus Serviceleistungen Konzern</v>
          </cell>
          <cell r="F787" t="str">
            <v>Other income-services of the group</v>
          </cell>
          <cell r="H787">
            <v>3</v>
          </cell>
          <cell r="I787">
            <v>0</v>
          </cell>
          <cell r="J787">
            <v>0</v>
          </cell>
          <cell r="K787">
            <v>1</v>
          </cell>
          <cell r="L787">
            <v>0</v>
          </cell>
          <cell r="M787">
            <v>25</v>
          </cell>
          <cell r="N787">
            <v>36</v>
          </cell>
          <cell r="O787">
            <v>66</v>
          </cell>
          <cell r="P787">
            <v>0.30895044999999755</v>
          </cell>
        </row>
        <row r="788">
          <cell r="A788">
            <v>3420011000</v>
          </cell>
          <cell r="B788">
            <v>30421000</v>
          </cell>
          <cell r="C788" t="str">
            <v>H</v>
          </cell>
          <cell r="D788">
            <v>-1</v>
          </cell>
          <cell r="E788" t="str">
            <v>So.Ertr. aus Schulungen</v>
          </cell>
          <cell r="F788" t="str">
            <v>Other income-training</v>
          </cell>
          <cell r="H788">
            <v>3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39</v>
          </cell>
          <cell r="N788">
            <v>0</v>
          </cell>
          <cell r="O788">
            <v>41</v>
          </cell>
          <cell r="P788">
            <v>0.4323389199999994</v>
          </cell>
        </row>
        <row r="789">
          <cell r="A789">
            <v>3421011000</v>
          </cell>
          <cell r="B789">
            <v>30421900</v>
          </cell>
          <cell r="C789" t="str">
            <v>H</v>
          </cell>
          <cell r="D789">
            <v>-1</v>
          </cell>
          <cell r="E789" t="str">
            <v>So.Ertr. aus Reisemanagement</v>
          </cell>
          <cell r="F789" t="str">
            <v>Other income travel management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73</v>
          </cell>
          <cell r="N789">
            <v>0</v>
          </cell>
          <cell r="O789">
            <v>73</v>
          </cell>
          <cell r="P789">
            <v>0.16158818000000963</v>
          </cell>
        </row>
        <row r="790">
          <cell r="A790">
            <v>3422111000</v>
          </cell>
          <cell r="B790">
            <v>30423050</v>
          </cell>
          <cell r="C790" t="str">
            <v>H</v>
          </cell>
          <cell r="D790">
            <v>-1</v>
          </cell>
          <cell r="E790" t="str">
            <v>So.Ertr. aus Operating Lease Flgz. und Res.Triebw.</v>
          </cell>
          <cell r="F790" t="str">
            <v>Other income-operating lease aircraft &amp; spare engines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</row>
        <row r="791">
          <cell r="A791">
            <v>3422117000</v>
          </cell>
          <cell r="B791" t="str">
            <v>New Position</v>
          </cell>
          <cell r="C791" t="str">
            <v>H</v>
          </cell>
          <cell r="D791">
            <v>-1</v>
          </cell>
          <cell r="E791" t="str">
            <v>So.Ertr. aus Operating Lease übrige</v>
          </cell>
          <cell r="F791" t="str">
            <v>Other income-operating lease miscellaneous residue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0.24929648999999998</v>
          </cell>
        </row>
        <row r="792">
          <cell r="A792">
            <v>3499000000</v>
          </cell>
          <cell r="B792" t="str">
            <v>New Position</v>
          </cell>
          <cell r="C792" t="str">
            <v>H</v>
          </cell>
          <cell r="D792">
            <v>-1</v>
          </cell>
          <cell r="E792" t="str">
            <v>So.Ertr. übrige</v>
          </cell>
          <cell r="F792" t="str">
            <v>Other income-miscellaneous residue</v>
          </cell>
          <cell r="G792" t="str">
            <v>x</v>
          </cell>
          <cell r="H792">
            <v>70</v>
          </cell>
          <cell r="I792">
            <v>6</v>
          </cell>
          <cell r="J792">
            <v>32</v>
          </cell>
          <cell r="K792">
            <v>7</v>
          </cell>
          <cell r="L792">
            <v>1</v>
          </cell>
          <cell r="M792">
            <v>14</v>
          </cell>
          <cell r="N792">
            <v>43</v>
          </cell>
          <cell r="O792">
            <v>172</v>
          </cell>
          <cell r="P792">
            <v>1.7321413100000029</v>
          </cell>
        </row>
        <row r="793">
          <cell r="A793">
            <v>3499011000</v>
          </cell>
          <cell r="B793">
            <v>30429000</v>
          </cell>
          <cell r="C793" t="str">
            <v>H</v>
          </cell>
          <cell r="D793">
            <v>-1</v>
          </cell>
          <cell r="E793" t="str">
            <v>So.übrige Erträge</v>
          </cell>
          <cell r="F793" t="str">
            <v>Other miscellaneous residue income</v>
          </cell>
          <cell r="G793" t="str">
            <v>x</v>
          </cell>
          <cell r="H793">
            <v>68</v>
          </cell>
          <cell r="I793">
            <v>6</v>
          </cell>
          <cell r="J793">
            <v>25</v>
          </cell>
          <cell r="K793">
            <v>7</v>
          </cell>
          <cell r="L793">
            <v>1</v>
          </cell>
          <cell r="M793">
            <v>14</v>
          </cell>
          <cell r="N793">
            <v>41</v>
          </cell>
          <cell r="O793">
            <v>163</v>
          </cell>
          <cell r="P793">
            <v>1.8598547599999904</v>
          </cell>
        </row>
        <row r="794">
          <cell r="A794">
            <v>3499018000</v>
          </cell>
          <cell r="B794" t="str">
            <v>New Position</v>
          </cell>
          <cell r="C794" t="str">
            <v>H</v>
          </cell>
          <cell r="D794">
            <v>-1</v>
          </cell>
          <cell r="E794" t="str">
            <v>So.übrige Erträge (nur operatives Ergebnis)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</row>
        <row r="795">
          <cell r="A795">
            <v>3499019000</v>
          </cell>
          <cell r="B795" t="str">
            <v>New Position</v>
          </cell>
          <cell r="C795" t="str">
            <v>H</v>
          </cell>
          <cell r="D795">
            <v>-1</v>
          </cell>
          <cell r="E795" t="str">
            <v>So.übrige Erträge (nur operatives Ergebnis - Gegenposition)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</row>
        <row r="796">
          <cell r="A796">
            <v>3499090000</v>
          </cell>
          <cell r="B796">
            <v>30430000</v>
          </cell>
          <cell r="C796" t="str">
            <v>H</v>
          </cell>
          <cell r="D796">
            <v>-1</v>
          </cell>
          <cell r="E796" t="str">
            <v>Übrige sonstige betriebliche Erträge Konsol.</v>
          </cell>
          <cell r="F796" t="str">
            <v>Other residual operat. income f. consolid.</v>
          </cell>
          <cell r="H796">
            <v>2</v>
          </cell>
          <cell r="I796">
            <v>0</v>
          </cell>
          <cell r="J796">
            <v>7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9</v>
          </cell>
          <cell r="P796">
            <v>0.1277134499999999</v>
          </cell>
        </row>
        <row r="797">
          <cell r="A797">
            <v>3499091000</v>
          </cell>
          <cell r="B797">
            <v>30430100</v>
          </cell>
          <cell r="C797" t="str">
            <v>H</v>
          </cell>
          <cell r="D797">
            <v>-1</v>
          </cell>
          <cell r="E797" t="str">
            <v>Ertrag aus Anlagenverkauf</v>
          </cell>
          <cell r="F797" t="str">
            <v>Excess income from sales of assets</v>
          </cell>
          <cell r="H797">
            <v>70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71</v>
          </cell>
          <cell r="P797">
            <v>0.48723518999999271</v>
          </cell>
        </row>
        <row r="798">
          <cell r="A798">
            <v>3499092000</v>
          </cell>
          <cell r="B798">
            <v>30430200</v>
          </cell>
          <cell r="C798" t="str">
            <v>H</v>
          </cell>
          <cell r="D798">
            <v>-1</v>
          </cell>
          <cell r="E798" t="str">
            <v>Ertrag aus Schuldenkonsolidierung</v>
          </cell>
          <cell r="F798" t="str">
            <v>Income from elim. of IG payables/receivables</v>
          </cell>
          <cell r="H798">
            <v>2</v>
          </cell>
          <cell r="I798">
            <v>4</v>
          </cell>
          <cell r="J798">
            <v>1</v>
          </cell>
          <cell r="K798">
            <v>2</v>
          </cell>
          <cell r="L798">
            <v>0</v>
          </cell>
          <cell r="M798">
            <v>0</v>
          </cell>
          <cell r="N798">
            <v>0</v>
          </cell>
          <cell r="O798">
            <v>9</v>
          </cell>
          <cell r="P798">
            <v>0.23421751999999962</v>
          </cell>
        </row>
        <row r="799">
          <cell r="A799">
            <v>3499092500</v>
          </cell>
          <cell r="B799" t="str">
            <v>New Position</v>
          </cell>
          <cell r="C799" t="str">
            <v>H</v>
          </cell>
          <cell r="D799">
            <v>-1</v>
          </cell>
          <cell r="E799" t="str">
            <v>Ertrag aus Schuldenkonsolidierung sonst. Ford./Verb.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2</v>
          </cell>
          <cell r="N799">
            <v>0</v>
          </cell>
          <cell r="O799">
            <v>2</v>
          </cell>
          <cell r="P799">
            <v>0.26331433000000004</v>
          </cell>
        </row>
        <row r="800">
          <cell r="A800">
            <v>3499093000</v>
          </cell>
          <cell r="B800">
            <v>30430300</v>
          </cell>
          <cell r="C800" t="str">
            <v>H</v>
          </cell>
          <cell r="D800">
            <v>-1</v>
          </cell>
          <cell r="E800" t="str">
            <v>Ertrag aus Aufwands-/Ertragskonsolidierung</v>
          </cell>
          <cell r="F800" t="str">
            <v>Income from elim. of IG Income &amp; expense</v>
          </cell>
          <cell r="H800">
            <v>-2</v>
          </cell>
          <cell r="I800">
            <v>0</v>
          </cell>
          <cell r="J800">
            <v>11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O800">
            <v>9</v>
          </cell>
          <cell r="P800">
            <v>0.45568757000000026</v>
          </cell>
        </row>
        <row r="801">
          <cell r="A801">
            <v>3499094000</v>
          </cell>
          <cell r="B801">
            <v>30430400</v>
          </cell>
          <cell r="C801" t="str">
            <v>H</v>
          </cell>
          <cell r="D801">
            <v>-1</v>
          </cell>
          <cell r="E801" t="str">
            <v>Ertrag aus Zwischenergebniseliminierung kurzfr. VG</v>
          </cell>
          <cell r="F801" t="str">
            <v>Income from elim. of IG profit &amp; loss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</row>
        <row r="802">
          <cell r="A802">
            <v>3499098000</v>
          </cell>
          <cell r="B802" t="str">
            <v>New Position</v>
          </cell>
          <cell r="C802" t="str">
            <v>H</v>
          </cell>
          <cell r="D802">
            <v>-1</v>
          </cell>
          <cell r="E802" t="str">
            <v>Ertrag aus Rückstellungen Erstkonsolidierung</v>
          </cell>
          <cell r="F802" t="str">
            <v>income prov. first cons.</v>
          </cell>
          <cell r="G802" t="str">
            <v>x</v>
          </cell>
          <cell r="H802">
            <v>1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</row>
        <row r="803">
          <cell r="A803">
            <v>3499099000</v>
          </cell>
          <cell r="B803" t="str">
            <v>New Position</v>
          </cell>
          <cell r="C803" t="str">
            <v>H</v>
          </cell>
          <cell r="D803">
            <v>-1</v>
          </cell>
          <cell r="E803" t="str">
            <v>Ertrag aus Saldierung Auffangkonten</v>
          </cell>
          <cell r="F803" t="str">
            <v>Income from balancing IG accounts</v>
          </cell>
          <cell r="H803">
            <v>-69</v>
          </cell>
          <cell r="I803">
            <v>-4</v>
          </cell>
          <cell r="J803">
            <v>-5</v>
          </cell>
          <cell r="K803">
            <v>-3</v>
          </cell>
          <cell r="L803">
            <v>0</v>
          </cell>
          <cell r="M803">
            <v>-2</v>
          </cell>
          <cell r="N803">
            <v>0</v>
          </cell>
          <cell r="O803">
            <v>-82</v>
          </cell>
          <cell r="P803">
            <v>0.13016426000000081</v>
          </cell>
        </row>
        <row r="804">
          <cell r="A804">
            <v>3500000000</v>
          </cell>
          <cell r="B804">
            <v>30500000</v>
          </cell>
          <cell r="C804" t="str">
            <v>S</v>
          </cell>
          <cell r="D804">
            <v>1</v>
          </cell>
          <cell r="E804" t="str">
            <v>Materialaufwand</v>
          </cell>
          <cell r="F804" t="str">
            <v>Cost of materials</v>
          </cell>
          <cell r="H804">
            <v>3400</v>
          </cell>
          <cell r="I804">
            <v>417</v>
          </cell>
          <cell r="J804">
            <v>535</v>
          </cell>
          <cell r="K804">
            <v>254</v>
          </cell>
          <cell r="L804">
            <v>27</v>
          </cell>
          <cell r="M804">
            <v>12</v>
          </cell>
          <cell r="N804">
            <v>19</v>
          </cell>
          <cell r="O804">
            <v>4664</v>
          </cell>
          <cell r="P804">
            <v>0.37176946999989013</v>
          </cell>
        </row>
        <row r="805">
          <cell r="A805">
            <v>3501000000</v>
          </cell>
          <cell r="B805">
            <v>30510000</v>
          </cell>
          <cell r="C805" t="str">
            <v>S</v>
          </cell>
          <cell r="D805">
            <v>1</v>
          </cell>
          <cell r="E805" t="str">
            <v>Aufw. für Roh-, Hilfs- und Betr.stoffe</v>
          </cell>
          <cell r="F805" t="str">
            <v>Raw materials &amp; operating supplies expenses</v>
          </cell>
          <cell r="H805">
            <v>1466</v>
          </cell>
          <cell r="I805">
            <v>122</v>
          </cell>
          <cell r="J805">
            <v>355</v>
          </cell>
          <cell r="K805">
            <v>224</v>
          </cell>
          <cell r="L805">
            <v>2</v>
          </cell>
          <cell r="M805">
            <v>3</v>
          </cell>
          <cell r="N805">
            <v>6</v>
          </cell>
          <cell r="O805">
            <v>2178</v>
          </cell>
          <cell r="P805">
            <v>0.18794584000033865</v>
          </cell>
        </row>
        <row r="806">
          <cell r="A806">
            <v>3501011000</v>
          </cell>
          <cell r="B806">
            <v>30510100</v>
          </cell>
          <cell r="C806" t="str">
            <v>S</v>
          </cell>
          <cell r="D806">
            <v>1</v>
          </cell>
          <cell r="E806" t="str">
            <v>Aufw. für Betriebsstoffe Flugzeuge</v>
          </cell>
          <cell r="F806" t="str">
            <v>Expenses - fuel for aircraft</v>
          </cell>
          <cell r="H806">
            <v>1401</v>
          </cell>
          <cell r="I806">
            <v>114</v>
          </cell>
          <cell r="J806">
            <v>1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1517</v>
          </cell>
          <cell r="P806">
            <v>0.3166065200000503</v>
          </cell>
        </row>
        <row r="807">
          <cell r="A807">
            <v>3501020000</v>
          </cell>
          <cell r="B807">
            <v>30510400</v>
          </cell>
          <cell r="C807" t="str">
            <v>S</v>
          </cell>
          <cell r="D807">
            <v>1</v>
          </cell>
          <cell r="E807" t="str">
            <v>Aufw. für Abschr. Ersatzteile (MK1-5)</v>
          </cell>
          <cell r="F807" t="str">
            <v>Exp. spare parts for aircraft adjustments</v>
          </cell>
          <cell r="H807">
            <v>0</v>
          </cell>
          <cell r="I807">
            <v>0</v>
          </cell>
          <cell r="J807">
            <v>15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16</v>
          </cell>
          <cell r="P807">
            <v>0.35380643000000056</v>
          </cell>
        </row>
        <row r="808">
          <cell r="A808">
            <v>3501021000</v>
          </cell>
          <cell r="B808">
            <v>30510410</v>
          </cell>
          <cell r="C808" t="str">
            <v>S</v>
          </cell>
          <cell r="D808">
            <v>1</v>
          </cell>
          <cell r="E808" t="str">
            <v>Aufw. für Abschr. rep.fähige Ersatzteile (MK1-2)</v>
          </cell>
          <cell r="F808" t="str">
            <v>Exp. reparable spare parts for AC adjustm.</v>
          </cell>
          <cell r="G808" t="str">
            <v>x</v>
          </cell>
          <cell r="H808">
            <v>3</v>
          </cell>
          <cell r="I808">
            <v>0</v>
          </cell>
          <cell r="J808">
            <v>17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21</v>
          </cell>
          <cell r="P808">
            <v>3.2149610000001161E-2</v>
          </cell>
        </row>
        <row r="809">
          <cell r="A809">
            <v>3501022000</v>
          </cell>
          <cell r="B809">
            <v>30510420</v>
          </cell>
          <cell r="C809" t="str">
            <v>S</v>
          </cell>
          <cell r="D809">
            <v>1</v>
          </cell>
          <cell r="E809" t="str">
            <v>Aufw. für Abschr. sonstige Ersatzteile (MK3-5)</v>
          </cell>
          <cell r="F809" t="str">
            <v>Exp. non reparable spare parts for AC adj.</v>
          </cell>
          <cell r="H809">
            <v>-3</v>
          </cell>
          <cell r="I809">
            <v>0</v>
          </cell>
          <cell r="J809">
            <v>-2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-5</v>
          </cell>
          <cell r="P809">
            <v>0.32165682000000029</v>
          </cell>
        </row>
        <row r="810">
          <cell r="A810">
            <v>3501031000</v>
          </cell>
          <cell r="B810">
            <v>30510300</v>
          </cell>
          <cell r="C810" t="str">
            <v>S</v>
          </cell>
          <cell r="D810">
            <v>1</v>
          </cell>
          <cell r="E810" t="str">
            <v>Bezogene Waren / Fertigprodukte</v>
          </cell>
          <cell r="F810" t="str">
            <v>Expenses - merchandise/finished goods</v>
          </cell>
          <cell r="H810">
            <v>22</v>
          </cell>
          <cell r="I810">
            <v>1</v>
          </cell>
          <cell r="J810">
            <v>0</v>
          </cell>
          <cell r="K810">
            <v>79</v>
          </cell>
          <cell r="L810">
            <v>0</v>
          </cell>
          <cell r="M810">
            <v>0</v>
          </cell>
          <cell r="N810">
            <v>0</v>
          </cell>
          <cell r="O810">
            <v>101</v>
          </cell>
          <cell r="P810">
            <v>0.3082743499999907</v>
          </cell>
        </row>
        <row r="811">
          <cell r="A811">
            <v>3501041000</v>
          </cell>
          <cell r="B811">
            <v>30510500</v>
          </cell>
          <cell r="C811" t="str">
            <v>S</v>
          </cell>
          <cell r="D811">
            <v>1</v>
          </cell>
          <cell r="E811" t="str">
            <v>Aufw.für übrige Roh-, Hilfs- u. Betriebsstoffe</v>
          </cell>
          <cell r="F811" t="str">
            <v>Expenses - other raw materials &amp; supplies</v>
          </cell>
          <cell r="G811" t="str">
            <v>x</v>
          </cell>
          <cell r="H811">
            <v>38</v>
          </cell>
          <cell r="I811">
            <v>7</v>
          </cell>
          <cell r="J811">
            <v>339</v>
          </cell>
          <cell r="K811">
            <v>145</v>
          </cell>
          <cell r="L811">
            <v>2</v>
          </cell>
          <cell r="M811">
            <v>3</v>
          </cell>
          <cell r="N811">
            <v>6</v>
          </cell>
          <cell r="O811">
            <v>539</v>
          </cell>
          <cell r="P811">
            <v>1.4527320000070176E-2</v>
          </cell>
        </row>
        <row r="812">
          <cell r="A812">
            <v>3501051000</v>
          </cell>
          <cell r="C812" t="str">
            <v>S</v>
          </cell>
          <cell r="D812">
            <v>1</v>
          </cell>
          <cell r="E812" t="str">
            <v>Aufwand aus Emissionszertifikaten</v>
          </cell>
          <cell r="H812">
            <v>5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5</v>
          </cell>
          <cell r="P812">
            <v>9.7655920000000229E-2</v>
          </cell>
        </row>
        <row r="813">
          <cell r="A813">
            <v>3503000000</v>
          </cell>
          <cell r="B813">
            <v>30520000</v>
          </cell>
          <cell r="C813" t="str">
            <v>S</v>
          </cell>
          <cell r="D813">
            <v>1</v>
          </cell>
          <cell r="E813" t="str">
            <v>Aufwendungen für bezogene Leistungen</v>
          </cell>
          <cell r="F813" t="str">
            <v>Expenses - services purchased</v>
          </cell>
          <cell r="G813" t="str">
            <v>x</v>
          </cell>
          <cell r="H813">
            <v>1934</v>
          </cell>
          <cell r="I813">
            <v>295</v>
          </cell>
          <cell r="J813">
            <v>180</v>
          </cell>
          <cell r="K813">
            <v>30</v>
          </cell>
          <cell r="L813">
            <v>25</v>
          </cell>
          <cell r="M813">
            <v>9</v>
          </cell>
          <cell r="N813">
            <v>13</v>
          </cell>
          <cell r="O813">
            <v>2486</v>
          </cell>
          <cell r="P813">
            <v>0.18382363000000623</v>
          </cell>
        </row>
        <row r="814">
          <cell r="A814">
            <v>3503010000</v>
          </cell>
          <cell r="B814">
            <v>30522000</v>
          </cell>
          <cell r="C814" t="str">
            <v>S</v>
          </cell>
          <cell r="D814">
            <v>1</v>
          </cell>
          <cell r="E814" t="str">
            <v>Aufwendungen Gebühren</v>
          </cell>
          <cell r="F814" t="str">
            <v>Expenses - fees and charges</v>
          </cell>
          <cell r="H814">
            <v>1107</v>
          </cell>
          <cell r="I814">
            <v>67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1174</v>
          </cell>
          <cell r="P814">
            <v>0.3759064999999282</v>
          </cell>
        </row>
        <row r="815">
          <cell r="A815">
            <v>3503011000</v>
          </cell>
          <cell r="B815">
            <v>30522100</v>
          </cell>
          <cell r="C815" t="str">
            <v>S</v>
          </cell>
          <cell r="D815">
            <v>1</v>
          </cell>
          <cell r="E815" t="str">
            <v>Aufwendungen Flugsicherungsgebühren</v>
          </cell>
          <cell r="F815" t="str">
            <v>Expenses - air traffic control charges</v>
          </cell>
          <cell r="H815">
            <v>264</v>
          </cell>
          <cell r="I815">
            <v>15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279</v>
          </cell>
          <cell r="P815">
            <v>1.6212480000035612E-2</v>
          </cell>
        </row>
        <row r="816">
          <cell r="A816">
            <v>3503012000</v>
          </cell>
          <cell r="B816">
            <v>30522200</v>
          </cell>
          <cell r="C816" t="str">
            <v>S</v>
          </cell>
          <cell r="D816">
            <v>1</v>
          </cell>
          <cell r="E816" t="str">
            <v>Aufwendungen Landegebühren</v>
          </cell>
          <cell r="F816" t="str">
            <v>Expenses - landing charges</v>
          </cell>
          <cell r="H816">
            <v>149</v>
          </cell>
          <cell r="I816">
            <v>9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158</v>
          </cell>
          <cell r="P816">
            <v>3.5371200000042791E-3</v>
          </cell>
        </row>
        <row r="817">
          <cell r="A817">
            <v>3503013000</v>
          </cell>
          <cell r="B817">
            <v>30522300</v>
          </cell>
          <cell r="C817" t="str">
            <v>S</v>
          </cell>
          <cell r="D817">
            <v>1</v>
          </cell>
          <cell r="E817" t="str">
            <v>Aufwendungen Abfertigungsgebühren</v>
          </cell>
          <cell r="F817" t="str">
            <v>Expenses - handling charges</v>
          </cell>
          <cell r="H817">
            <v>291</v>
          </cell>
          <cell r="I817">
            <v>43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334</v>
          </cell>
          <cell r="P817">
            <v>0.10933288000001085</v>
          </cell>
        </row>
        <row r="818">
          <cell r="A818">
            <v>3503014000</v>
          </cell>
          <cell r="B818">
            <v>30522600</v>
          </cell>
          <cell r="C818" t="str">
            <v>S</v>
          </cell>
          <cell r="D818">
            <v>1</v>
          </cell>
          <cell r="E818" t="str">
            <v>Aufwendungen zentrale Airport Infrastrukturleisteistungen</v>
          </cell>
          <cell r="F818" t="str">
            <v>Expenses - primary airport infrastructure</v>
          </cell>
          <cell r="G818" t="str">
            <v>x</v>
          </cell>
          <cell r="H818">
            <v>45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45</v>
          </cell>
          <cell r="P818">
            <v>1.0351505799999998</v>
          </cell>
        </row>
        <row r="819">
          <cell r="A819">
            <v>3503015000</v>
          </cell>
          <cell r="B819">
            <v>30522400</v>
          </cell>
          <cell r="C819" t="str">
            <v>S</v>
          </cell>
          <cell r="D819">
            <v>1</v>
          </cell>
          <cell r="E819" t="str">
            <v>Aufwendungen Fluggastgebühren</v>
          </cell>
          <cell r="F819" t="str">
            <v>Expenses - passenger charges</v>
          </cell>
          <cell r="H819">
            <v>224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224</v>
          </cell>
          <cell r="P819">
            <v>0.11669777000000181</v>
          </cell>
        </row>
        <row r="820">
          <cell r="A820">
            <v>3503016000</v>
          </cell>
          <cell r="B820">
            <v>30522500</v>
          </cell>
          <cell r="C820" t="str">
            <v>S</v>
          </cell>
          <cell r="D820">
            <v>1</v>
          </cell>
          <cell r="E820" t="str">
            <v>Aufwendungen Sicherheitsgebühren</v>
          </cell>
          <cell r="F820" t="str">
            <v>Expenses - security charges</v>
          </cell>
          <cell r="H820">
            <v>58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58</v>
          </cell>
          <cell r="P820">
            <v>0.19472374000000059</v>
          </cell>
        </row>
        <row r="821">
          <cell r="A821">
            <v>3503017000</v>
          </cell>
          <cell r="C821" t="str">
            <v>S</v>
          </cell>
          <cell r="D821">
            <v>1</v>
          </cell>
          <cell r="E821" t="str">
            <v>Aufwendungen Luftverkehrsteuer (dt. und österr.)</v>
          </cell>
          <cell r="H821">
            <v>76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76</v>
          </cell>
          <cell r="P821">
            <v>0.25823929000000589</v>
          </cell>
        </row>
        <row r="822">
          <cell r="A822">
            <v>3503020000</v>
          </cell>
          <cell r="B822">
            <v>30523000</v>
          </cell>
          <cell r="C822" t="str">
            <v>S</v>
          </cell>
          <cell r="D822">
            <v>1</v>
          </cell>
          <cell r="E822" t="str">
            <v>Aufwendungen andere bezogene Leistungen</v>
          </cell>
          <cell r="F822" t="str">
            <v>Expenses - other services purchased</v>
          </cell>
          <cell r="G822" t="str">
            <v>x</v>
          </cell>
          <cell r="H822">
            <v>827</v>
          </cell>
          <cell r="I822">
            <v>228</v>
          </cell>
          <cell r="J822">
            <v>180</v>
          </cell>
          <cell r="K822">
            <v>30</v>
          </cell>
          <cell r="L822">
            <v>25</v>
          </cell>
          <cell r="M822">
            <v>9</v>
          </cell>
          <cell r="N822">
            <v>13</v>
          </cell>
          <cell r="O822">
            <v>1312</v>
          </cell>
          <cell r="P822">
            <v>0.19208286999992197</v>
          </cell>
        </row>
        <row r="823">
          <cell r="A823">
            <v>3503021000</v>
          </cell>
          <cell r="B823">
            <v>30523100</v>
          </cell>
          <cell r="C823" t="str">
            <v>S</v>
          </cell>
          <cell r="D823">
            <v>1</v>
          </cell>
          <cell r="E823" t="str">
            <v>Aufwendungen Operating Lease Flgz. und Res.Triebw.</v>
          </cell>
          <cell r="F823" t="str">
            <v>Expenses - operating lease aircraft &amp; spare engines</v>
          </cell>
          <cell r="H823">
            <v>11</v>
          </cell>
          <cell r="I823">
            <v>5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16</v>
          </cell>
          <cell r="P823">
            <v>0.35062967</v>
          </cell>
        </row>
        <row r="824">
          <cell r="A824">
            <v>3503022000</v>
          </cell>
          <cell r="B824">
            <v>30523200</v>
          </cell>
          <cell r="C824" t="str">
            <v>S</v>
          </cell>
          <cell r="D824">
            <v>1</v>
          </cell>
          <cell r="E824" t="str">
            <v>Aufwendungen Charter Flgz. und Res.Triebw.</v>
          </cell>
          <cell r="F824" t="str">
            <v>Expenses - charter aircraft &amp; spare engines</v>
          </cell>
          <cell r="H824">
            <v>35</v>
          </cell>
          <cell r="I824">
            <v>163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198</v>
          </cell>
          <cell r="P824">
            <v>0.34402651999999989</v>
          </cell>
        </row>
        <row r="825">
          <cell r="A825">
            <v>3503023000</v>
          </cell>
          <cell r="B825">
            <v>30523300</v>
          </cell>
          <cell r="C825" t="str">
            <v>S</v>
          </cell>
          <cell r="D825">
            <v>1</v>
          </cell>
          <cell r="E825" t="str">
            <v>Aufwendungen Borddienstleistungen</v>
          </cell>
          <cell r="F825" t="str">
            <v>Expenses - cabin services</v>
          </cell>
          <cell r="H825">
            <v>194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194</v>
          </cell>
          <cell r="P825">
            <v>0.48685434999998733</v>
          </cell>
        </row>
        <row r="826">
          <cell r="A826">
            <v>3503024000</v>
          </cell>
          <cell r="B826">
            <v>30523400</v>
          </cell>
          <cell r="C826" t="str">
            <v>S</v>
          </cell>
          <cell r="D826">
            <v>1</v>
          </cell>
          <cell r="E826" t="str">
            <v>Aufwendungen Fremdleistungen Technik (Aircraft)</v>
          </cell>
          <cell r="F826" t="str">
            <v>Expenses - Aircraft / Engines maintenance svc. by third parties</v>
          </cell>
          <cell r="H826">
            <v>434</v>
          </cell>
          <cell r="I826">
            <v>37</v>
          </cell>
          <cell r="J826">
            <v>155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626</v>
          </cell>
          <cell r="P826">
            <v>0.25938153999993574</v>
          </cell>
        </row>
        <row r="827">
          <cell r="A827">
            <v>3503025000</v>
          </cell>
          <cell r="B827">
            <v>30523450</v>
          </cell>
          <cell r="C827" t="str">
            <v>S</v>
          </cell>
          <cell r="D827">
            <v>1</v>
          </cell>
          <cell r="E827" t="str">
            <v>Aufwendungen D/IL-Checks - nur Flugzeuge</v>
          </cell>
          <cell r="F827" t="str">
            <v>Expenses - D/IL-checks only for aircraft</v>
          </cell>
          <cell r="H827">
            <v>6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6</v>
          </cell>
          <cell r="P827">
            <v>0.38282001999999959</v>
          </cell>
        </row>
        <row r="828">
          <cell r="A828">
            <v>3503026000</v>
          </cell>
          <cell r="B828">
            <v>30523500</v>
          </cell>
          <cell r="C828" t="str">
            <v>S</v>
          </cell>
          <cell r="D828">
            <v>1</v>
          </cell>
          <cell r="E828" t="str">
            <v>Aufwendungen Fremdleistungen IT</v>
          </cell>
          <cell r="F828" t="str">
            <v>Expenses - IT svc. by third parties</v>
          </cell>
          <cell r="H828">
            <v>64</v>
          </cell>
          <cell r="I828">
            <v>13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12</v>
          </cell>
          <cell r="O828">
            <v>89</v>
          </cell>
          <cell r="P828">
            <v>0.15639729999999474</v>
          </cell>
        </row>
        <row r="829">
          <cell r="A829">
            <v>3503026100</v>
          </cell>
          <cell r="B829" t="str">
            <v>New Position</v>
          </cell>
          <cell r="C829" t="str">
            <v>S</v>
          </cell>
          <cell r="D829">
            <v>1</v>
          </cell>
          <cell r="E829" t="str">
            <v>Aufwendungen Fremdleistungen IT Betreibermodell</v>
          </cell>
          <cell r="H829">
            <v>1</v>
          </cell>
          <cell r="I829">
            <v>0</v>
          </cell>
          <cell r="J829">
            <v>0</v>
          </cell>
          <cell r="K829">
            <v>0</v>
          </cell>
          <cell r="L829">
            <v>18</v>
          </cell>
          <cell r="M829">
            <v>0</v>
          </cell>
          <cell r="N829">
            <v>0</v>
          </cell>
          <cell r="O829">
            <v>19</v>
          </cell>
          <cell r="P829">
            <v>0.13953599999999966</v>
          </cell>
        </row>
        <row r="830">
          <cell r="A830">
            <v>3503027000</v>
          </cell>
          <cell r="C830" t="str">
            <v>S</v>
          </cell>
          <cell r="D830">
            <v>1</v>
          </cell>
          <cell r="E830" t="str">
            <v xml:space="preserve">Aufwendungen bez. Leistungen für Kundenbindungsprogramme </v>
          </cell>
          <cell r="G830" t="str">
            <v xml:space="preserve"> </v>
          </cell>
          <cell r="H830">
            <v>11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11</v>
          </cell>
          <cell r="P830">
            <v>8.3593999999997948E-3</v>
          </cell>
        </row>
        <row r="831">
          <cell r="A831">
            <v>3503028000</v>
          </cell>
          <cell r="B831">
            <v>30523900</v>
          </cell>
          <cell r="C831" t="str">
            <v>S</v>
          </cell>
          <cell r="D831">
            <v>1</v>
          </cell>
          <cell r="E831" t="str">
            <v>Aufwendungen übrige bezogenen Leistungen</v>
          </cell>
          <cell r="F831" t="str">
            <v>Expenses - other services purchased</v>
          </cell>
          <cell r="G831" t="str">
            <v>x</v>
          </cell>
          <cell r="H831">
            <v>71</v>
          </cell>
          <cell r="I831">
            <v>10</v>
          </cell>
          <cell r="J831">
            <v>25</v>
          </cell>
          <cell r="K831">
            <v>30</v>
          </cell>
          <cell r="L831">
            <v>7</v>
          </cell>
          <cell r="M831">
            <v>9</v>
          </cell>
          <cell r="N831">
            <v>0</v>
          </cell>
          <cell r="O831">
            <v>153</v>
          </cell>
          <cell r="P831">
            <v>1.2893149300000175</v>
          </cell>
        </row>
        <row r="832">
          <cell r="A832">
            <v>3600000000</v>
          </cell>
          <cell r="B832">
            <v>30600000</v>
          </cell>
          <cell r="C832" t="str">
            <v>S</v>
          </cell>
          <cell r="D832">
            <v>1</v>
          </cell>
          <cell r="E832" t="str">
            <v>Personalaufwand</v>
          </cell>
          <cell r="F832" t="str">
            <v>Staff costs</v>
          </cell>
          <cell r="H832">
            <v>1026</v>
          </cell>
          <cell r="I832">
            <v>97</v>
          </cell>
          <cell r="J832">
            <v>304</v>
          </cell>
          <cell r="K832">
            <v>226</v>
          </cell>
          <cell r="L832">
            <v>61</v>
          </cell>
          <cell r="M832">
            <v>36</v>
          </cell>
          <cell r="N832">
            <v>47</v>
          </cell>
          <cell r="O832">
            <v>1798</v>
          </cell>
          <cell r="P832">
            <v>2.0084739999902013E-2</v>
          </cell>
        </row>
        <row r="833">
          <cell r="A833">
            <v>3601000000</v>
          </cell>
          <cell r="B833">
            <v>30610000</v>
          </cell>
          <cell r="C833" t="str">
            <v>S</v>
          </cell>
          <cell r="D833">
            <v>1</v>
          </cell>
          <cell r="E833" t="str">
            <v>Löhne und Gehälter</v>
          </cell>
          <cell r="F833" t="str">
            <v>Wages &amp; salaries</v>
          </cell>
          <cell r="G833" t="str">
            <v>x</v>
          </cell>
          <cell r="H833">
            <v>789</v>
          </cell>
          <cell r="I833">
            <v>78</v>
          </cell>
          <cell r="J833">
            <v>250</v>
          </cell>
          <cell r="K833">
            <v>197</v>
          </cell>
          <cell r="L833">
            <v>50</v>
          </cell>
          <cell r="M833">
            <v>30</v>
          </cell>
          <cell r="N833">
            <v>40</v>
          </cell>
          <cell r="O833">
            <v>1435</v>
          </cell>
          <cell r="P833">
            <v>0.18073522000008779</v>
          </cell>
        </row>
        <row r="834">
          <cell r="A834">
            <v>3601011000</v>
          </cell>
          <cell r="B834">
            <v>30610100</v>
          </cell>
          <cell r="C834" t="str">
            <v>S</v>
          </cell>
          <cell r="D834">
            <v>1</v>
          </cell>
          <cell r="E834" t="str">
            <v>Löhne und Gehälter für Bordpersonal</v>
          </cell>
          <cell r="F834" t="str">
            <v>Wages &amp; salaries - flight personnel</v>
          </cell>
          <cell r="G834" t="str">
            <v>x</v>
          </cell>
          <cell r="H834">
            <v>651</v>
          </cell>
          <cell r="I834">
            <v>65</v>
          </cell>
          <cell r="J834">
            <v>214</v>
          </cell>
          <cell r="K834">
            <v>184</v>
          </cell>
          <cell r="L834">
            <v>46</v>
          </cell>
          <cell r="M834">
            <v>29</v>
          </cell>
          <cell r="N834">
            <v>28</v>
          </cell>
          <cell r="O834">
            <v>1218</v>
          </cell>
          <cell r="P834">
            <v>0.47839115000010679</v>
          </cell>
        </row>
        <row r="835">
          <cell r="A835">
            <v>3601012000</v>
          </cell>
          <cell r="B835">
            <v>30610200</v>
          </cell>
          <cell r="C835" t="str">
            <v>S</v>
          </cell>
          <cell r="D835">
            <v>1</v>
          </cell>
          <cell r="E835" t="str">
            <v>Löhne und Gehälter für Bodenpersonal</v>
          </cell>
          <cell r="F835" t="str">
            <v>Wages &amp; salaries - ground personnel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</row>
        <row r="836">
          <cell r="A836">
            <v>3601013000</v>
          </cell>
          <cell r="B836">
            <v>30611100</v>
          </cell>
          <cell r="C836" t="str">
            <v>S</v>
          </cell>
          <cell r="D836">
            <v>1</v>
          </cell>
          <cell r="E836" t="str">
            <v>Zuführungen Jubiläumsrückstellungen</v>
          </cell>
          <cell r="F836" t="str">
            <v>Allocations to provisions f. jubilees</v>
          </cell>
          <cell r="H836">
            <v>1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1</v>
          </cell>
          <cell r="P836">
            <v>0.12775864999999986</v>
          </cell>
        </row>
        <row r="837">
          <cell r="A837">
            <v>3601014000</v>
          </cell>
          <cell r="B837" t="str">
            <v>New Position</v>
          </cell>
          <cell r="C837" t="str">
            <v>S</v>
          </cell>
          <cell r="D837">
            <v>1</v>
          </cell>
          <cell r="E837" t="str">
            <v>Zuführung ATZ</v>
          </cell>
          <cell r="H837">
            <v>2</v>
          </cell>
          <cell r="I837">
            <v>1</v>
          </cell>
          <cell r="J837">
            <v>3</v>
          </cell>
          <cell r="K837">
            <v>3</v>
          </cell>
          <cell r="L837">
            <v>1</v>
          </cell>
          <cell r="M837">
            <v>0</v>
          </cell>
          <cell r="N837">
            <v>1</v>
          </cell>
          <cell r="O837">
            <v>11</v>
          </cell>
          <cell r="P837">
            <v>4.4900399999985297E-3</v>
          </cell>
        </row>
        <row r="838">
          <cell r="A838">
            <v>3601015000</v>
          </cell>
          <cell r="B838" t="str">
            <v>New Position</v>
          </cell>
          <cell r="C838" t="str">
            <v>S</v>
          </cell>
          <cell r="D838">
            <v>1</v>
          </cell>
          <cell r="E838" t="str">
            <v xml:space="preserve">Aufwendungen Ergebnisbeteiligung </v>
          </cell>
          <cell r="H838">
            <v>36</v>
          </cell>
          <cell r="I838">
            <v>4</v>
          </cell>
          <cell r="J838">
            <v>10</v>
          </cell>
          <cell r="K838">
            <v>3</v>
          </cell>
          <cell r="L838">
            <v>2</v>
          </cell>
          <cell r="M838">
            <v>1</v>
          </cell>
          <cell r="N838">
            <v>5</v>
          </cell>
          <cell r="O838">
            <v>61</v>
          </cell>
          <cell r="P838">
            <v>0.29612446000000148</v>
          </cell>
        </row>
        <row r="839">
          <cell r="A839">
            <v>3601016000</v>
          </cell>
          <cell r="B839" t="str">
            <v>New Position</v>
          </cell>
          <cell r="C839" t="str">
            <v>S</v>
          </cell>
          <cell r="D839">
            <v>1</v>
          </cell>
          <cell r="E839" t="str">
            <v xml:space="preserve">Aufwendungen Zeitzuschläge und Zulagen aus Mehrarbeit  </v>
          </cell>
          <cell r="H839">
            <v>79</v>
          </cell>
          <cell r="I839">
            <v>7</v>
          </cell>
          <cell r="J839">
            <v>20</v>
          </cell>
          <cell r="K839">
            <v>6</v>
          </cell>
          <cell r="L839">
            <v>1</v>
          </cell>
          <cell r="M839">
            <v>0</v>
          </cell>
          <cell r="N839">
            <v>1</v>
          </cell>
          <cell r="O839">
            <v>113</v>
          </cell>
          <cell r="P839">
            <v>0.30804484999998749</v>
          </cell>
        </row>
        <row r="840">
          <cell r="A840">
            <v>3601017000</v>
          </cell>
          <cell r="C840" t="str">
            <v>S</v>
          </cell>
          <cell r="D840">
            <v>1</v>
          </cell>
          <cell r="E840" t="str">
            <v>Aufwendungen für Abfindungen</v>
          </cell>
          <cell r="H840">
            <v>19</v>
          </cell>
          <cell r="I840">
            <v>1</v>
          </cell>
          <cell r="J840">
            <v>2</v>
          </cell>
          <cell r="K840">
            <v>1</v>
          </cell>
          <cell r="L840">
            <v>0</v>
          </cell>
          <cell r="M840">
            <v>0</v>
          </cell>
          <cell r="N840">
            <v>4</v>
          </cell>
          <cell r="O840">
            <v>28</v>
          </cell>
          <cell r="P840">
            <v>0.34945712000000029</v>
          </cell>
        </row>
        <row r="841">
          <cell r="A841">
            <v>3601018000</v>
          </cell>
          <cell r="C841" t="str">
            <v>S</v>
          </cell>
          <cell r="D841">
            <v>1</v>
          </cell>
          <cell r="E841" t="str">
            <v>Aufwendungen LH-Performance</v>
          </cell>
          <cell r="H841">
            <v>1</v>
          </cell>
          <cell r="I841">
            <v>0</v>
          </cell>
          <cell r="J841">
            <v>1</v>
          </cell>
          <cell r="K841">
            <v>0</v>
          </cell>
          <cell r="L841">
            <v>0</v>
          </cell>
          <cell r="M841">
            <v>0</v>
          </cell>
          <cell r="N841">
            <v>1</v>
          </cell>
          <cell r="O841">
            <v>3</v>
          </cell>
        </row>
        <row r="842">
          <cell r="A842">
            <v>3602000000</v>
          </cell>
          <cell r="B842">
            <v>30620000</v>
          </cell>
          <cell r="C842" t="str">
            <v>S</v>
          </cell>
          <cell r="D842">
            <v>1</v>
          </cell>
          <cell r="E842" t="str">
            <v>Soziale Abgaben und Aufw.für Unterstützung</v>
          </cell>
          <cell r="F842" t="str">
            <v>Social security contrib. &amp; o.pension costs</v>
          </cell>
          <cell r="H842">
            <v>237</v>
          </cell>
          <cell r="I842">
            <v>19</v>
          </cell>
          <cell r="J842">
            <v>54</v>
          </cell>
          <cell r="K842">
            <v>29</v>
          </cell>
          <cell r="L842">
            <v>11</v>
          </cell>
          <cell r="M842">
            <v>6</v>
          </cell>
          <cell r="N842">
            <v>7</v>
          </cell>
          <cell r="O842">
            <v>363</v>
          </cell>
          <cell r="P842">
            <v>0.16065048000001525</v>
          </cell>
        </row>
        <row r="843">
          <cell r="A843">
            <v>3602100000</v>
          </cell>
          <cell r="B843">
            <v>30620100</v>
          </cell>
          <cell r="C843" t="str">
            <v>S</v>
          </cell>
          <cell r="D843">
            <v>1</v>
          </cell>
          <cell r="E843" t="str">
            <v>Soziale Abgaben</v>
          </cell>
          <cell r="F843" t="str">
            <v>Social security contributions</v>
          </cell>
          <cell r="H843">
            <v>106</v>
          </cell>
          <cell r="I843">
            <v>11</v>
          </cell>
          <cell r="J843">
            <v>38</v>
          </cell>
          <cell r="K843">
            <v>23</v>
          </cell>
          <cell r="L843">
            <v>7</v>
          </cell>
          <cell r="M843">
            <v>5</v>
          </cell>
          <cell r="N843">
            <v>5</v>
          </cell>
          <cell r="O843">
            <v>195</v>
          </cell>
          <cell r="P843">
            <v>8.6344490000016094E-2</v>
          </cell>
        </row>
        <row r="844">
          <cell r="A844">
            <v>3602111000</v>
          </cell>
          <cell r="B844">
            <v>30620110</v>
          </cell>
          <cell r="C844" t="str">
            <v>S</v>
          </cell>
          <cell r="D844">
            <v>1</v>
          </cell>
          <cell r="E844" t="str">
            <v>Arbeitgebenanteil gesetzl.Rentenv.Organmitgl.</v>
          </cell>
          <cell r="F844" t="str">
            <v>Employers'share - leg. pension contr.-mgt. b.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0.41157509999999997</v>
          </cell>
        </row>
        <row r="845">
          <cell r="A845">
            <v>3602112000</v>
          </cell>
          <cell r="B845">
            <v>30620120</v>
          </cell>
          <cell r="C845" t="str">
            <v>S</v>
          </cell>
          <cell r="D845">
            <v>1</v>
          </cell>
          <cell r="E845" t="str">
            <v>Arbeitgebenanteil gesetzl.Rentenvers. übrige</v>
          </cell>
          <cell r="F845" t="str">
            <v>Employers'share - leg. pension contr.-other</v>
          </cell>
          <cell r="H845">
            <v>45</v>
          </cell>
          <cell r="I845">
            <v>5</v>
          </cell>
          <cell r="J845">
            <v>16</v>
          </cell>
          <cell r="K845">
            <v>6</v>
          </cell>
          <cell r="L845">
            <v>3</v>
          </cell>
          <cell r="M845">
            <v>2</v>
          </cell>
          <cell r="N845">
            <v>2</v>
          </cell>
          <cell r="O845">
            <v>79</v>
          </cell>
          <cell r="P845">
            <v>0.13176940000001025</v>
          </cell>
        </row>
        <row r="846">
          <cell r="A846">
            <v>3602113000</v>
          </cell>
          <cell r="B846">
            <v>30620190</v>
          </cell>
          <cell r="C846" t="str">
            <v>S</v>
          </cell>
          <cell r="D846">
            <v>1</v>
          </cell>
          <cell r="E846" t="str">
            <v>Soziale Abgaben übrige</v>
          </cell>
          <cell r="F846" t="str">
            <v>Other social security contributions</v>
          </cell>
          <cell r="G846" t="str">
            <v>x</v>
          </cell>
          <cell r="H846">
            <v>60</v>
          </cell>
          <cell r="I846">
            <v>6</v>
          </cell>
          <cell r="J846">
            <v>21</v>
          </cell>
          <cell r="K846">
            <v>17</v>
          </cell>
          <cell r="L846">
            <v>4</v>
          </cell>
          <cell r="M846">
            <v>3</v>
          </cell>
          <cell r="N846">
            <v>3</v>
          </cell>
          <cell r="O846">
            <v>114</v>
          </cell>
          <cell r="P846">
            <v>0.73537081999998577</v>
          </cell>
        </row>
        <row r="847">
          <cell r="A847">
            <v>3602114000</v>
          </cell>
          <cell r="B847" t="str">
            <v>New Position</v>
          </cell>
          <cell r="C847" t="str">
            <v>S</v>
          </cell>
          <cell r="D847">
            <v>1</v>
          </cell>
          <cell r="E847" t="str">
            <v>Soziale Abgaben ATZ</v>
          </cell>
          <cell r="H847">
            <v>1</v>
          </cell>
          <cell r="I847">
            <v>0</v>
          </cell>
          <cell r="J847">
            <v>1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2</v>
          </cell>
          <cell r="P847">
            <v>0.10568182999999998</v>
          </cell>
        </row>
        <row r="848">
          <cell r="A848">
            <v>3602200000</v>
          </cell>
          <cell r="B848">
            <v>30620999</v>
          </cell>
          <cell r="C848" t="str">
            <v>S</v>
          </cell>
          <cell r="D848">
            <v>1</v>
          </cell>
          <cell r="E848" t="str">
            <v>Aufwendungen für Altersvers. u. Unterstützung</v>
          </cell>
          <cell r="F848" t="str">
            <v>Exp. f. retirement pens.pl. &amp; welfare paym.</v>
          </cell>
          <cell r="H848">
            <v>132</v>
          </cell>
          <cell r="I848">
            <v>7</v>
          </cell>
          <cell r="J848">
            <v>16</v>
          </cell>
          <cell r="K848">
            <v>6</v>
          </cell>
          <cell r="L848">
            <v>3</v>
          </cell>
          <cell r="M848">
            <v>1</v>
          </cell>
          <cell r="N848">
            <v>2</v>
          </cell>
          <cell r="O848">
            <v>168</v>
          </cell>
          <cell r="P848">
            <v>7.4305989999999156E-2</v>
          </cell>
        </row>
        <row r="849">
          <cell r="A849">
            <v>3602211000</v>
          </cell>
          <cell r="B849">
            <v>30620200</v>
          </cell>
          <cell r="C849" t="str">
            <v>S</v>
          </cell>
          <cell r="D849">
            <v>1</v>
          </cell>
          <cell r="E849" t="str">
            <v>Aufwendungen für Altersversorgung</v>
          </cell>
          <cell r="F849" t="str">
            <v>Expenses for retirement pension plan</v>
          </cell>
          <cell r="H849">
            <v>17</v>
          </cell>
          <cell r="I849">
            <v>1</v>
          </cell>
          <cell r="J849">
            <v>1</v>
          </cell>
          <cell r="K849">
            <v>2</v>
          </cell>
          <cell r="L849">
            <v>0</v>
          </cell>
          <cell r="M849">
            <v>1</v>
          </cell>
          <cell r="N849">
            <v>0</v>
          </cell>
          <cell r="O849">
            <v>23</v>
          </cell>
          <cell r="P849">
            <v>3.3943140000001648E-2</v>
          </cell>
        </row>
        <row r="850">
          <cell r="A850">
            <v>3602212000</v>
          </cell>
          <cell r="B850">
            <v>30620300</v>
          </cell>
          <cell r="C850" t="str">
            <v>S</v>
          </cell>
          <cell r="D850">
            <v>1</v>
          </cell>
          <cell r="E850" t="str">
            <v>Aufwendungen für Unterstützung</v>
          </cell>
          <cell r="F850" t="str">
            <v>Expenses for welfare payment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0.38597228</v>
          </cell>
        </row>
        <row r="851">
          <cell r="A851">
            <v>3602213000</v>
          </cell>
          <cell r="B851" t="str">
            <v>New Position</v>
          </cell>
          <cell r="C851" t="str">
            <v>S</v>
          </cell>
          <cell r="D851">
            <v>1</v>
          </cell>
          <cell r="E851" t="str">
            <v>Zuführungen Pensionsrückstellungen</v>
          </cell>
          <cell r="F851" t="str">
            <v>Allocations to provisions for pensions</v>
          </cell>
          <cell r="G851" t="str">
            <v>x</v>
          </cell>
          <cell r="H851">
            <v>115</v>
          </cell>
          <cell r="I851">
            <v>6</v>
          </cell>
          <cell r="J851">
            <v>15</v>
          </cell>
          <cell r="K851">
            <v>4</v>
          </cell>
          <cell r="L851">
            <v>3</v>
          </cell>
          <cell r="M851">
            <v>0</v>
          </cell>
          <cell r="N851">
            <v>2</v>
          </cell>
          <cell r="O851">
            <v>145</v>
          </cell>
          <cell r="P851">
            <v>0.42633512999998402</v>
          </cell>
        </row>
        <row r="852">
          <cell r="A852">
            <v>3602213100</v>
          </cell>
          <cell r="B852">
            <v>30620400</v>
          </cell>
          <cell r="C852" t="str">
            <v>S</v>
          </cell>
          <cell r="D852">
            <v>1</v>
          </cell>
          <cell r="E852" t="str">
            <v>Dienstzeitaufwand</v>
          </cell>
          <cell r="F852" t="str">
            <v>Pension costs</v>
          </cell>
          <cell r="G852" t="str">
            <v>x</v>
          </cell>
          <cell r="H852">
            <v>115</v>
          </cell>
          <cell r="I852">
            <v>6</v>
          </cell>
          <cell r="J852">
            <v>15</v>
          </cell>
          <cell r="K852">
            <v>4</v>
          </cell>
          <cell r="L852">
            <v>3</v>
          </cell>
          <cell r="M852">
            <v>0</v>
          </cell>
          <cell r="N852">
            <v>2</v>
          </cell>
          <cell r="O852">
            <v>145</v>
          </cell>
          <cell r="P852">
            <v>0.44245046000000343</v>
          </cell>
        </row>
        <row r="853">
          <cell r="A853">
            <v>3602213200</v>
          </cell>
          <cell r="B853" t="str">
            <v>New Position</v>
          </cell>
          <cell r="C853" t="str">
            <v>S</v>
          </cell>
          <cell r="D853">
            <v>1</v>
          </cell>
          <cell r="E853" t="str">
            <v>Nachzuverrechnender Dienstzeitaufwand (past service)</v>
          </cell>
          <cell r="F853" t="str">
            <v>Past service costs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1.6115330000000001E-2</v>
          </cell>
        </row>
        <row r="854">
          <cell r="A854">
            <v>3700000000</v>
          </cell>
          <cell r="B854">
            <v>30700000</v>
          </cell>
          <cell r="C854" t="str">
            <v>S</v>
          </cell>
          <cell r="D854">
            <v>1</v>
          </cell>
          <cell r="E854" t="str">
            <v>Abschreibungen</v>
          </cell>
          <cell r="F854" t="str">
            <v>Amortization / Depreciation</v>
          </cell>
          <cell r="H854">
            <v>271</v>
          </cell>
          <cell r="I854">
            <v>14</v>
          </cell>
          <cell r="J854">
            <v>22</v>
          </cell>
          <cell r="K854">
            <v>15</v>
          </cell>
          <cell r="L854">
            <v>9</v>
          </cell>
          <cell r="M854">
            <v>7</v>
          </cell>
          <cell r="N854">
            <v>1</v>
          </cell>
          <cell r="O854">
            <v>340</v>
          </cell>
          <cell r="P854">
            <v>6.725839000000633E-2</v>
          </cell>
        </row>
        <row r="855">
          <cell r="A855">
            <v>3701000000</v>
          </cell>
          <cell r="B855">
            <v>30710000</v>
          </cell>
          <cell r="C855" t="str">
            <v>S</v>
          </cell>
          <cell r="D855">
            <v>1</v>
          </cell>
          <cell r="E855" t="str">
            <v>Planm.Abschreibungen auf Anlagevermögen</v>
          </cell>
          <cell r="F855" t="str">
            <v>Amortization/Depreciation of fixed assets</v>
          </cell>
          <cell r="G855" t="str">
            <v>x</v>
          </cell>
          <cell r="H855">
            <v>268</v>
          </cell>
          <cell r="I855">
            <v>14</v>
          </cell>
          <cell r="J855">
            <v>22</v>
          </cell>
          <cell r="K855">
            <v>15</v>
          </cell>
          <cell r="L855">
            <v>9</v>
          </cell>
          <cell r="M855">
            <v>7</v>
          </cell>
          <cell r="N855">
            <v>1</v>
          </cell>
          <cell r="O855">
            <v>337</v>
          </cell>
          <cell r="P855">
            <v>0.23944879000003993</v>
          </cell>
        </row>
        <row r="856">
          <cell r="A856">
            <v>3701011000</v>
          </cell>
          <cell r="B856">
            <v>30710200</v>
          </cell>
          <cell r="C856" t="str">
            <v>S</v>
          </cell>
          <cell r="D856">
            <v>1</v>
          </cell>
          <cell r="E856" t="str">
            <v>Planm.Abschr.auf imm. Anlagevermögen</v>
          </cell>
          <cell r="F856" t="str">
            <v>Amortization of intangible assets</v>
          </cell>
          <cell r="H856">
            <v>9</v>
          </cell>
          <cell r="I856">
            <v>1</v>
          </cell>
          <cell r="J856">
            <v>2</v>
          </cell>
          <cell r="K856">
            <v>2</v>
          </cell>
          <cell r="L856">
            <v>4</v>
          </cell>
          <cell r="M856">
            <v>0</v>
          </cell>
          <cell r="N856">
            <v>1</v>
          </cell>
          <cell r="O856">
            <v>20</v>
          </cell>
          <cell r="P856">
            <v>0.1877822399999971</v>
          </cell>
        </row>
        <row r="857">
          <cell r="A857">
            <v>3701012000</v>
          </cell>
          <cell r="B857">
            <v>30710300</v>
          </cell>
          <cell r="C857" t="str">
            <v>S</v>
          </cell>
          <cell r="D857">
            <v>1</v>
          </cell>
          <cell r="E857" t="str">
            <v>Planm.Abschr.auf Flugzeuge</v>
          </cell>
          <cell r="F857" t="str">
            <v>Depreciation of aircraft</v>
          </cell>
          <cell r="G857" t="str">
            <v>x</v>
          </cell>
          <cell r="H857">
            <v>248</v>
          </cell>
          <cell r="I857">
            <v>9</v>
          </cell>
          <cell r="J857">
            <v>4</v>
          </cell>
          <cell r="K857">
            <v>0</v>
          </cell>
          <cell r="L857">
            <v>1</v>
          </cell>
          <cell r="M857">
            <v>0</v>
          </cell>
          <cell r="N857">
            <v>0</v>
          </cell>
          <cell r="O857">
            <v>261</v>
          </cell>
          <cell r="P857">
            <v>0.64588155000001279</v>
          </cell>
        </row>
        <row r="858">
          <cell r="A858">
            <v>3701013000</v>
          </cell>
          <cell r="B858">
            <v>30710400</v>
          </cell>
          <cell r="C858" t="str">
            <v>S</v>
          </cell>
          <cell r="D858">
            <v>1</v>
          </cell>
          <cell r="E858" t="str">
            <v>Planm.Abschr.auf anderes Sachanlagevermögen</v>
          </cell>
          <cell r="F858" t="str">
            <v>Depreciation of other tangible assets</v>
          </cell>
          <cell r="H858">
            <v>11</v>
          </cell>
          <cell r="I858">
            <v>4</v>
          </cell>
          <cell r="J858">
            <v>16</v>
          </cell>
          <cell r="K858">
            <v>13</v>
          </cell>
          <cell r="L858">
            <v>4</v>
          </cell>
          <cell r="M858">
            <v>7</v>
          </cell>
          <cell r="N858">
            <v>1</v>
          </cell>
          <cell r="O858">
            <v>56</v>
          </cell>
          <cell r="P858">
            <v>0.21865052000000418</v>
          </cell>
        </row>
        <row r="859">
          <cell r="A859">
            <v>3702000000</v>
          </cell>
          <cell r="B859" t="str">
            <v>New Position</v>
          </cell>
          <cell r="C859" t="str">
            <v>S</v>
          </cell>
          <cell r="D859">
            <v>1</v>
          </cell>
          <cell r="E859" t="str">
            <v>Außerplanm. Abschreibungen</v>
          </cell>
          <cell r="F859" t="str">
            <v>Unscheduled depreciation</v>
          </cell>
          <cell r="H859">
            <v>3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3</v>
          </cell>
          <cell r="P859">
            <v>0.17219039999999985</v>
          </cell>
        </row>
        <row r="860">
          <cell r="A860">
            <v>3702011000</v>
          </cell>
          <cell r="B860" t="str">
            <v>New Position</v>
          </cell>
          <cell r="C860" t="str">
            <v>S</v>
          </cell>
          <cell r="D860">
            <v>1</v>
          </cell>
          <cell r="E860" t="str">
            <v>Außerplanm. Abschr.auf Goodwill</v>
          </cell>
          <cell r="F860" t="str">
            <v>Unscheduled depreciation goodwill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</row>
        <row r="861">
          <cell r="A861">
            <v>3702012000</v>
          </cell>
          <cell r="B861" t="str">
            <v>New Position</v>
          </cell>
          <cell r="C861" t="str">
            <v>S</v>
          </cell>
          <cell r="D861">
            <v>1</v>
          </cell>
          <cell r="E861" t="str">
            <v>Außerplanm. Abschr.auf Marken, Kundenstamm u.ä.</v>
          </cell>
          <cell r="F861" t="str">
            <v>Unscheduled depreciation brands, customer base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</row>
        <row r="862">
          <cell r="A862">
            <v>3702013000</v>
          </cell>
          <cell r="B862" t="str">
            <v>New Position</v>
          </cell>
          <cell r="C862" t="str">
            <v>S</v>
          </cell>
          <cell r="D862">
            <v>1</v>
          </cell>
          <cell r="E862" t="str">
            <v>Außerplanm. Abschr.auf übriges imm. Anlagevermögen</v>
          </cell>
          <cell r="F862" t="str">
            <v>Unscheduled depreciation other intangible assets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</row>
        <row r="863">
          <cell r="A863">
            <v>3702014000</v>
          </cell>
          <cell r="B863" t="str">
            <v>New Position</v>
          </cell>
          <cell r="C863" t="str">
            <v>S</v>
          </cell>
          <cell r="D863">
            <v>1</v>
          </cell>
          <cell r="E863" t="str">
            <v>Außerplanm. Abschr.auf Flgz. und Res.Triebw.</v>
          </cell>
          <cell r="F863" t="str">
            <v>Unscheduled depreciation aircraft &amp; spare engines</v>
          </cell>
          <cell r="H863">
            <v>3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3</v>
          </cell>
          <cell r="P863">
            <v>0.17219039999999985</v>
          </cell>
        </row>
        <row r="864">
          <cell r="A864">
            <v>3702015000</v>
          </cell>
          <cell r="B864">
            <v>30711000</v>
          </cell>
          <cell r="C864" t="str">
            <v>S</v>
          </cell>
          <cell r="D864">
            <v>1</v>
          </cell>
          <cell r="E864" t="str">
            <v>Außerplanm. Abschr.auf and. Sachanlagevermögen</v>
          </cell>
          <cell r="F864" t="str">
            <v>Unscheduled depreciation other tangible assets</v>
          </cell>
          <cell r="G864" t="str">
            <v>x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</row>
        <row r="865">
          <cell r="A865">
            <v>3702016000</v>
          </cell>
          <cell r="B865">
            <v>30740000</v>
          </cell>
          <cell r="C865" t="str">
            <v>S</v>
          </cell>
          <cell r="D865">
            <v>1</v>
          </cell>
          <cell r="E865" t="str">
            <v>Außerplanm. Abschr.auf langfr. VG z.Verkauf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</row>
        <row r="866">
          <cell r="A866">
            <v>3800000000</v>
          </cell>
          <cell r="B866">
            <v>30900000</v>
          </cell>
          <cell r="C866" t="str">
            <v>S</v>
          </cell>
          <cell r="D866">
            <v>1</v>
          </cell>
          <cell r="E866" t="str">
            <v>Sonstige betriebliche Aufwendungen</v>
          </cell>
          <cell r="F866" t="str">
            <v>Other operating expenses</v>
          </cell>
          <cell r="G866" t="str">
            <v>x</v>
          </cell>
          <cell r="H866">
            <v>758</v>
          </cell>
          <cell r="I866">
            <v>57</v>
          </cell>
          <cell r="J866">
            <v>160</v>
          </cell>
          <cell r="K866">
            <v>106</v>
          </cell>
          <cell r="L866">
            <v>60</v>
          </cell>
          <cell r="M866">
            <v>106</v>
          </cell>
          <cell r="N866">
            <v>150</v>
          </cell>
          <cell r="O866">
            <v>1394</v>
          </cell>
          <cell r="P866">
            <v>0.46945823999999448</v>
          </cell>
        </row>
        <row r="867">
          <cell r="A867">
            <v>3802000000</v>
          </cell>
          <cell r="B867" t="str">
            <v>New Position</v>
          </cell>
          <cell r="C867" t="str">
            <v>S</v>
          </cell>
          <cell r="D867">
            <v>1</v>
          </cell>
          <cell r="E867" t="str">
            <v>So.Aufw. Reise und Personal</v>
          </cell>
          <cell r="F867" t="str">
            <v>Other exp.-travel &amp; personnel</v>
          </cell>
          <cell r="H867">
            <v>154</v>
          </cell>
          <cell r="I867">
            <v>14</v>
          </cell>
          <cell r="J867">
            <v>40</v>
          </cell>
          <cell r="K867">
            <v>24</v>
          </cell>
          <cell r="L867">
            <v>23</v>
          </cell>
          <cell r="M867">
            <v>6</v>
          </cell>
          <cell r="N867">
            <v>7</v>
          </cell>
          <cell r="O867">
            <v>269</v>
          </cell>
          <cell r="P867">
            <v>0.33994070999995074</v>
          </cell>
        </row>
        <row r="868">
          <cell r="A868">
            <v>3802011000</v>
          </cell>
          <cell r="B868">
            <v>30830100</v>
          </cell>
          <cell r="C868" t="str">
            <v>S</v>
          </cell>
          <cell r="D868">
            <v>1</v>
          </cell>
          <cell r="E868" t="str">
            <v>So.Aufw. Fremdpersonal</v>
          </cell>
          <cell r="F868" t="str">
            <v>Other exp.-travel &amp; personnel</v>
          </cell>
          <cell r="G868" t="str">
            <v>x</v>
          </cell>
          <cell r="H868">
            <v>36</v>
          </cell>
          <cell r="I868">
            <v>4</v>
          </cell>
          <cell r="J868">
            <v>24</v>
          </cell>
          <cell r="K868">
            <v>14</v>
          </cell>
          <cell r="L868">
            <v>19</v>
          </cell>
          <cell r="M868">
            <v>3</v>
          </cell>
          <cell r="N868">
            <v>4</v>
          </cell>
          <cell r="O868">
            <v>104</v>
          </cell>
          <cell r="P868">
            <v>0.10399076999999579</v>
          </cell>
        </row>
        <row r="869">
          <cell r="A869">
            <v>3802015000</v>
          </cell>
          <cell r="B869" t="str">
            <v>New Position</v>
          </cell>
          <cell r="C869" t="str">
            <v>S</v>
          </cell>
          <cell r="D869">
            <v>1</v>
          </cell>
          <cell r="E869" t="str">
            <v>Reisekosten Bordpersonal</v>
          </cell>
          <cell r="H869">
            <v>67</v>
          </cell>
          <cell r="I869">
            <v>3</v>
          </cell>
          <cell r="J869">
            <v>7</v>
          </cell>
          <cell r="K869">
            <v>5</v>
          </cell>
          <cell r="L869">
            <v>2</v>
          </cell>
          <cell r="M869">
            <v>2</v>
          </cell>
          <cell r="N869">
            <v>1</v>
          </cell>
          <cell r="O869">
            <v>87</v>
          </cell>
          <cell r="P869">
            <v>0.13646981000000835</v>
          </cell>
        </row>
        <row r="870">
          <cell r="A870">
            <v>3802016000</v>
          </cell>
          <cell r="B870" t="str">
            <v>New Position</v>
          </cell>
          <cell r="C870" t="str">
            <v>S</v>
          </cell>
          <cell r="D870">
            <v>1</v>
          </cell>
          <cell r="E870" t="str">
            <v>Reisekosten Bodenpersonal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</row>
        <row r="871">
          <cell r="A871">
            <v>3802017000</v>
          </cell>
          <cell r="B871" t="str">
            <v>New Position</v>
          </cell>
          <cell r="C871" t="str">
            <v>S</v>
          </cell>
          <cell r="D871">
            <v>1</v>
          </cell>
          <cell r="E871" t="str">
            <v>Schulungskosten Bordpersonal</v>
          </cell>
          <cell r="H871">
            <v>27</v>
          </cell>
          <cell r="I871">
            <v>1</v>
          </cell>
          <cell r="J871">
            <v>3</v>
          </cell>
          <cell r="K871">
            <v>1</v>
          </cell>
          <cell r="L871">
            <v>1</v>
          </cell>
          <cell r="M871">
            <v>0</v>
          </cell>
          <cell r="N871">
            <v>1</v>
          </cell>
          <cell r="O871">
            <v>34</v>
          </cell>
          <cell r="P871">
            <v>0.18307635000000033</v>
          </cell>
        </row>
        <row r="872">
          <cell r="A872">
            <v>3802018000</v>
          </cell>
          <cell r="B872" t="str">
            <v>New Position</v>
          </cell>
          <cell r="C872" t="str">
            <v>S</v>
          </cell>
          <cell r="D872">
            <v>1</v>
          </cell>
          <cell r="E872" t="str">
            <v>Schulungskosten Bodenpersonal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</row>
        <row r="873">
          <cell r="A873">
            <v>3802019000</v>
          </cell>
          <cell r="B873" t="str">
            <v>New Position</v>
          </cell>
          <cell r="C873" t="str">
            <v>S</v>
          </cell>
          <cell r="D873">
            <v>1</v>
          </cell>
          <cell r="E873" t="str">
            <v>So.Aufw. Reise und Personal übrige</v>
          </cell>
          <cell r="F873" t="str">
            <v>Other exp.-travel &amp; personnel residue</v>
          </cell>
          <cell r="H873">
            <v>24</v>
          </cell>
          <cell r="I873">
            <v>6</v>
          </cell>
          <cell r="J873">
            <v>6</v>
          </cell>
          <cell r="K873">
            <v>4</v>
          </cell>
          <cell r="L873">
            <v>1</v>
          </cell>
          <cell r="M873">
            <v>1</v>
          </cell>
          <cell r="N873">
            <v>2</v>
          </cell>
          <cell r="O873">
            <v>44</v>
          </cell>
          <cell r="P873">
            <v>0.1893433999999985</v>
          </cell>
        </row>
        <row r="874">
          <cell r="A874">
            <v>3803000000</v>
          </cell>
          <cell r="B874" t="str">
            <v>New Position</v>
          </cell>
          <cell r="C874" t="str">
            <v>S</v>
          </cell>
          <cell r="D874">
            <v>1</v>
          </cell>
          <cell r="E874" t="str">
            <v>So.Aufw. Kursverluste</v>
          </cell>
          <cell r="F874" t="str">
            <v>Other exp.-exch.rate loss</v>
          </cell>
          <cell r="H874">
            <v>129</v>
          </cell>
          <cell r="I874">
            <v>2</v>
          </cell>
          <cell r="J874">
            <v>5</v>
          </cell>
          <cell r="K874">
            <v>6</v>
          </cell>
          <cell r="L874">
            <v>2</v>
          </cell>
          <cell r="M874">
            <v>31</v>
          </cell>
          <cell r="N874">
            <v>55</v>
          </cell>
          <cell r="O874">
            <v>231</v>
          </cell>
          <cell r="P874">
            <v>0.23439231999998356</v>
          </cell>
        </row>
        <row r="875">
          <cell r="A875">
            <v>3803011000</v>
          </cell>
          <cell r="B875" t="str">
            <v>New Position</v>
          </cell>
          <cell r="C875" t="str">
            <v>S</v>
          </cell>
          <cell r="D875">
            <v>1</v>
          </cell>
          <cell r="E875" t="str">
            <v>So.Aufw. Kursverluste Stichtagsbewertung Finanzschulden</v>
          </cell>
          <cell r="F875" t="str">
            <v>Other exp.-exch.rate loss from val. clos.date-financ.liab.</v>
          </cell>
          <cell r="H875">
            <v>1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2</v>
          </cell>
          <cell r="P875">
            <v>0.27310901999999992</v>
          </cell>
        </row>
        <row r="876">
          <cell r="A876">
            <v>3803012000</v>
          </cell>
          <cell r="B876" t="str">
            <v>New Position</v>
          </cell>
          <cell r="C876" t="str">
            <v>S</v>
          </cell>
          <cell r="D876">
            <v>1</v>
          </cell>
          <cell r="E876" t="str">
            <v>So.Aufw. Kursverluste realisiert Stichtagsbewertung</v>
          </cell>
          <cell r="F876" t="str">
            <v>Oth. exp.-realized exch.rate gains from val. clos.date-financ.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7.8465199999999999E-2</v>
          </cell>
        </row>
        <row r="877">
          <cell r="A877">
            <v>3803019000</v>
          </cell>
          <cell r="B877">
            <v>30830200</v>
          </cell>
          <cell r="C877" t="str">
            <v>S</v>
          </cell>
          <cell r="D877">
            <v>1</v>
          </cell>
          <cell r="E877" t="str">
            <v>So.Aufw. Kursverluste übrige</v>
          </cell>
          <cell r="F877" t="str">
            <v>Other exp.-exch.rate loss miscellaneous residue</v>
          </cell>
          <cell r="G877" t="str">
            <v>x</v>
          </cell>
          <cell r="H877">
            <v>128</v>
          </cell>
          <cell r="I877">
            <v>2</v>
          </cell>
          <cell r="J877">
            <v>5</v>
          </cell>
          <cell r="K877">
            <v>4</v>
          </cell>
          <cell r="L877">
            <v>2</v>
          </cell>
          <cell r="M877">
            <v>31</v>
          </cell>
          <cell r="N877">
            <v>55</v>
          </cell>
          <cell r="O877">
            <v>227</v>
          </cell>
          <cell r="P877">
            <v>6.3782889999998815E-2</v>
          </cell>
        </row>
        <row r="878">
          <cell r="A878">
            <v>3803019950</v>
          </cell>
          <cell r="B878" t="str">
            <v>New Position</v>
          </cell>
          <cell r="C878" t="str">
            <v>S</v>
          </cell>
          <cell r="D878">
            <v>1</v>
          </cell>
          <cell r="E878" t="str">
            <v>Aufwand WB aus Forderungen langfr. Ford./Verb.</v>
          </cell>
          <cell r="F878" t="str">
            <v>Currency effects/Expense for elim. of depr.f. longterm rec./Impairment cons. subsidiaries</v>
          </cell>
          <cell r="H878">
            <v>0</v>
          </cell>
          <cell r="I878">
            <v>0</v>
          </cell>
          <cell r="J878">
            <v>0</v>
          </cell>
          <cell r="K878">
            <v>2</v>
          </cell>
          <cell r="L878">
            <v>0</v>
          </cell>
          <cell r="M878">
            <v>0</v>
          </cell>
          <cell r="N878">
            <v>0</v>
          </cell>
          <cell r="O878">
            <v>2</v>
          </cell>
          <cell r="P878">
            <v>0.36525324999999986</v>
          </cell>
        </row>
        <row r="879">
          <cell r="A879">
            <v>3803019999</v>
          </cell>
          <cell r="B879">
            <v>30820000</v>
          </cell>
          <cell r="C879" t="str">
            <v>S</v>
          </cell>
          <cell r="D879">
            <v>1</v>
          </cell>
          <cell r="E879" t="str">
            <v>So.Aufw. aus der Währungsumrechnung</v>
          </cell>
          <cell r="F879" t="str">
            <v>Other exp. - currency translation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</row>
        <row r="880">
          <cell r="A880">
            <v>3804011000</v>
          </cell>
          <cell r="B880">
            <v>30830300</v>
          </cell>
          <cell r="C880" t="str">
            <v>S</v>
          </cell>
          <cell r="D880">
            <v>1</v>
          </cell>
          <cell r="E880" t="str">
            <v>So.Aufw. Leasingraten für Flugzeuge</v>
          </cell>
          <cell r="F880" t="str">
            <v>Other exp.-instalments f. aircraft-fin.lease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</row>
        <row r="881">
          <cell r="A881">
            <v>3805011000</v>
          </cell>
          <cell r="B881">
            <v>30830400</v>
          </cell>
          <cell r="C881" t="str">
            <v>S</v>
          </cell>
          <cell r="D881">
            <v>1</v>
          </cell>
          <cell r="E881" t="str">
            <v>So.Aufw. Agenturprovisionen</v>
          </cell>
          <cell r="F881" t="str">
            <v>Other exp.-sales commissions to agencies</v>
          </cell>
          <cell r="H881">
            <v>72</v>
          </cell>
          <cell r="I881">
            <v>4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76</v>
          </cell>
          <cell r="P881">
            <v>0.14898498999998822</v>
          </cell>
        </row>
        <row r="882">
          <cell r="A882">
            <v>3806011000</v>
          </cell>
          <cell r="B882">
            <v>30830500</v>
          </cell>
          <cell r="C882" t="str">
            <v>S</v>
          </cell>
          <cell r="D882">
            <v>1</v>
          </cell>
          <cell r="E882" t="str">
            <v>So.Aufw. Werbung / Verkaufsförderung</v>
          </cell>
          <cell r="F882" t="str">
            <v>Other exp.-marketing</v>
          </cell>
          <cell r="H882">
            <v>60</v>
          </cell>
          <cell r="I882">
            <v>1</v>
          </cell>
          <cell r="J882">
            <v>8</v>
          </cell>
          <cell r="K882">
            <v>1</v>
          </cell>
          <cell r="L882">
            <v>0</v>
          </cell>
          <cell r="M882">
            <v>1</v>
          </cell>
          <cell r="N882">
            <v>0</v>
          </cell>
          <cell r="O882">
            <v>72</v>
          </cell>
          <cell r="P882">
            <v>0.20324675000000525</v>
          </cell>
        </row>
        <row r="883">
          <cell r="A883">
            <v>3807011000</v>
          </cell>
          <cell r="B883">
            <v>30830600</v>
          </cell>
          <cell r="C883" t="str">
            <v>S</v>
          </cell>
          <cell r="D883">
            <v>1</v>
          </cell>
          <cell r="E883" t="str">
            <v>So.Aufw. Nachrichtenübermittlung</v>
          </cell>
          <cell r="F883" t="str">
            <v>Other exp.-communications</v>
          </cell>
          <cell r="H883">
            <v>7</v>
          </cell>
          <cell r="I883">
            <v>0</v>
          </cell>
          <cell r="J883">
            <v>3</v>
          </cell>
          <cell r="K883">
            <v>1</v>
          </cell>
          <cell r="L883">
            <v>0</v>
          </cell>
          <cell r="M883">
            <v>2</v>
          </cell>
          <cell r="N883">
            <v>3</v>
          </cell>
          <cell r="O883">
            <v>16</v>
          </cell>
          <cell r="P883">
            <v>0.34397865000000039</v>
          </cell>
        </row>
        <row r="884">
          <cell r="A884">
            <v>3808011000</v>
          </cell>
          <cell r="B884">
            <v>30830700</v>
          </cell>
          <cell r="C884" t="str">
            <v>S</v>
          </cell>
          <cell r="D884">
            <v>1</v>
          </cell>
          <cell r="E884" t="str">
            <v>So.Aufw. Prüfung/Beratung/Recht</v>
          </cell>
          <cell r="F884" t="str">
            <v>Other exp.-audit, consulting &amp; legal fees</v>
          </cell>
          <cell r="H884">
            <v>8</v>
          </cell>
          <cell r="I884">
            <v>2</v>
          </cell>
          <cell r="J884">
            <v>7</v>
          </cell>
          <cell r="K884">
            <v>4</v>
          </cell>
          <cell r="L884">
            <v>1</v>
          </cell>
          <cell r="M884">
            <v>1</v>
          </cell>
          <cell r="N884">
            <v>5</v>
          </cell>
          <cell r="O884">
            <v>29</v>
          </cell>
          <cell r="P884">
            <v>0.10021111000000005</v>
          </cell>
        </row>
        <row r="885">
          <cell r="A885">
            <v>3808012000</v>
          </cell>
          <cell r="B885" t="str">
            <v>New Position</v>
          </cell>
          <cell r="C885" t="str">
            <v>S</v>
          </cell>
          <cell r="D885">
            <v>1</v>
          </cell>
          <cell r="E885" t="str">
            <v>So.Aufw. Beratung/Gebühren fur M&amp;A Projekte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2</v>
          </cell>
          <cell r="O885">
            <v>2</v>
          </cell>
          <cell r="P885">
            <v>7.1911300000000011E-2</v>
          </cell>
        </row>
        <row r="886">
          <cell r="A886">
            <v>3809011000</v>
          </cell>
          <cell r="B886">
            <v>30830800</v>
          </cell>
          <cell r="C886" t="str">
            <v>S</v>
          </cell>
          <cell r="D886">
            <v>1</v>
          </cell>
          <cell r="E886" t="str">
            <v>So.Aufw. weiterberechnete Lie/Lei</v>
          </cell>
          <cell r="F886" t="str">
            <v>Other exp.-redebited trade payables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</row>
        <row r="887">
          <cell r="A887">
            <v>3809012000</v>
          </cell>
          <cell r="B887">
            <v>30830850</v>
          </cell>
          <cell r="C887" t="str">
            <v>S</v>
          </cell>
          <cell r="D887">
            <v>1</v>
          </cell>
          <cell r="E887" t="str">
            <v>So.Aufw. weiterber. Lie/Lei Betreiberm. Ko.</v>
          </cell>
          <cell r="F887" t="str">
            <v xml:space="preserve">Other exp.-redebited tr.pay. CAMPUS 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</row>
        <row r="888">
          <cell r="A888">
            <v>3810011000</v>
          </cell>
          <cell r="B888">
            <v>30830900</v>
          </cell>
          <cell r="C888" t="str">
            <v>S</v>
          </cell>
          <cell r="D888">
            <v>1</v>
          </cell>
          <cell r="E888" t="str">
            <v>So.Aufw. EDV-Vertriebssysteme</v>
          </cell>
          <cell r="F888" t="str">
            <v>Other exp.-computerized distribution systems</v>
          </cell>
          <cell r="H888">
            <v>87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88</v>
          </cell>
          <cell r="P888">
            <v>0.37605428000000529</v>
          </cell>
        </row>
        <row r="889">
          <cell r="A889">
            <v>3811011000</v>
          </cell>
          <cell r="B889">
            <v>30831000</v>
          </cell>
          <cell r="C889" t="str">
            <v>S</v>
          </cell>
          <cell r="D889">
            <v>1</v>
          </cell>
          <cell r="E889" t="str">
            <v>So.Aufw. Serviceleistungen Konzern</v>
          </cell>
          <cell r="F889" t="str">
            <v>Other exp.-services of the group</v>
          </cell>
          <cell r="H889">
            <v>35</v>
          </cell>
          <cell r="I889">
            <v>5</v>
          </cell>
          <cell r="J889">
            <v>6</v>
          </cell>
          <cell r="K889">
            <v>6</v>
          </cell>
          <cell r="L889">
            <v>0</v>
          </cell>
          <cell r="M889">
            <v>26</v>
          </cell>
          <cell r="N889">
            <v>8</v>
          </cell>
          <cell r="O889">
            <v>85</v>
          </cell>
          <cell r="P889">
            <v>0.29167190999999093</v>
          </cell>
        </row>
        <row r="890">
          <cell r="A890">
            <v>3812000000</v>
          </cell>
          <cell r="B890">
            <v>30835000</v>
          </cell>
          <cell r="C890" t="str">
            <v>S</v>
          </cell>
          <cell r="D890">
            <v>1</v>
          </cell>
          <cell r="E890" t="str">
            <v>So.Aufw. Mieten und Erhaltungen</v>
          </cell>
          <cell r="F890" t="str">
            <v>Other exp.-rents and maintenance</v>
          </cell>
          <cell r="H890">
            <v>53</v>
          </cell>
          <cell r="I890">
            <v>18</v>
          </cell>
          <cell r="J890">
            <v>43</v>
          </cell>
          <cell r="K890">
            <v>44</v>
          </cell>
          <cell r="L890">
            <v>32</v>
          </cell>
          <cell r="M890">
            <v>5</v>
          </cell>
          <cell r="N890">
            <v>33</v>
          </cell>
          <cell r="O890">
            <v>228</v>
          </cell>
          <cell r="P890">
            <v>0.16758260000000291</v>
          </cell>
        </row>
        <row r="891">
          <cell r="A891">
            <v>3812011000</v>
          </cell>
          <cell r="B891">
            <v>30835100</v>
          </cell>
          <cell r="C891" t="str">
            <v>S</v>
          </cell>
          <cell r="D891">
            <v>1</v>
          </cell>
          <cell r="E891" t="str">
            <v>So.Aufw. Miete/Leasingraten Bauten u. Grundstücke</v>
          </cell>
          <cell r="F891" t="str">
            <v>Other exp.-rent/lease instal.build.&amp;real est.</v>
          </cell>
          <cell r="G891" t="str">
            <v>x</v>
          </cell>
          <cell r="H891">
            <v>27</v>
          </cell>
          <cell r="I891">
            <v>11</v>
          </cell>
          <cell r="J891">
            <v>17</v>
          </cell>
          <cell r="K891">
            <v>29</v>
          </cell>
          <cell r="L891">
            <v>5</v>
          </cell>
          <cell r="M891">
            <v>2</v>
          </cell>
          <cell r="N891">
            <v>23</v>
          </cell>
          <cell r="O891">
            <v>114</v>
          </cell>
          <cell r="P891">
            <v>0.65771533000000204</v>
          </cell>
        </row>
        <row r="892">
          <cell r="A892">
            <v>3812012000</v>
          </cell>
          <cell r="B892">
            <v>30835200</v>
          </cell>
          <cell r="C892" t="str">
            <v>S</v>
          </cell>
          <cell r="D892">
            <v>1</v>
          </cell>
          <cell r="E892" t="str">
            <v>So.Aufw. Erhaltung a. Bauten u. Grundstücke</v>
          </cell>
          <cell r="F892" t="str">
            <v>Other exp.-maintenance buildings &amp; real est.</v>
          </cell>
          <cell r="H892">
            <v>4</v>
          </cell>
          <cell r="I892">
            <v>2</v>
          </cell>
          <cell r="J892">
            <v>9</v>
          </cell>
          <cell r="K892">
            <v>5</v>
          </cell>
          <cell r="L892">
            <v>1</v>
          </cell>
          <cell r="M892">
            <v>0</v>
          </cell>
          <cell r="N892">
            <v>6</v>
          </cell>
          <cell r="O892">
            <v>28</v>
          </cell>
          <cell r="P892">
            <v>0.15875866000000016</v>
          </cell>
        </row>
        <row r="893">
          <cell r="A893">
            <v>3812013000</v>
          </cell>
          <cell r="B893">
            <v>30835300</v>
          </cell>
          <cell r="C893" t="str">
            <v>S</v>
          </cell>
          <cell r="D893">
            <v>1</v>
          </cell>
          <cell r="E893" t="str">
            <v>So.Aufw. Miete/Erhaltung IT</v>
          </cell>
          <cell r="F893" t="str">
            <v>Other exp.-rents &amp; maintenance-EDP</v>
          </cell>
          <cell r="H893">
            <v>13</v>
          </cell>
          <cell r="I893">
            <v>3</v>
          </cell>
          <cell r="J893">
            <v>8</v>
          </cell>
          <cell r="K893">
            <v>4</v>
          </cell>
          <cell r="L893">
            <v>25</v>
          </cell>
          <cell r="M893">
            <v>2</v>
          </cell>
          <cell r="N893">
            <v>3</v>
          </cell>
          <cell r="O893">
            <v>58</v>
          </cell>
          <cell r="P893">
            <v>0.22526381000000129</v>
          </cell>
        </row>
        <row r="894">
          <cell r="A894">
            <v>3812014000</v>
          </cell>
          <cell r="B894">
            <v>30835400</v>
          </cell>
          <cell r="C894" t="str">
            <v>S</v>
          </cell>
          <cell r="D894">
            <v>1</v>
          </cell>
          <cell r="E894" t="str">
            <v>So.Aufw. Miete/Erhaltung sonstiges</v>
          </cell>
          <cell r="F894" t="str">
            <v>Other exp.-rents &amp; maintenance-miscellaneous</v>
          </cell>
          <cell r="H894">
            <v>9</v>
          </cell>
          <cell r="I894">
            <v>2</v>
          </cell>
          <cell r="J894">
            <v>9</v>
          </cell>
          <cell r="K894">
            <v>6</v>
          </cell>
          <cell r="L894">
            <v>1</v>
          </cell>
          <cell r="M894">
            <v>1</v>
          </cell>
          <cell r="N894">
            <v>1</v>
          </cell>
          <cell r="O894">
            <v>28</v>
          </cell>
          <cell r="P894">
            <v>0.42362757999999801</v>
          </cell>
        </row>
        <row r="895">
          <cell r="A895">
            <v>3813011000</v>
          </cell>
          <cell r="B895">
            <v>30835600</v>
          </cell>
          <cell r="C895" t="str">
            <v>S</v>
          </cell>
          <cell r="D895">
            <v>1</v>
          </cell>
          <cell r="E895" t="str">
            <v>So.Aufw. Restrukturierungskosten</v>
          </cell>
          <cell r="F895" t="str">
            <v>Other exp.-cost of restructuring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0.24419199999999999</v>
          </cell>
        </row>
        <row r="896">
          <cell r="A896">
            <v>3814011000</v>
          </cell>
          <cell r="B896">
            <v>30835700</v>
          </cell>
          <cell r="C896" t="str">
            <v>S</v>
          </cell>
          <cell r="D896">
            <v>1</v>
          </cell>
          <cell r="E896" t="str">
            <v>So.Aufw. Forschungskosten</v>
          </cell>
          <cell r="F896" t="str">
            <v>Other exp.-research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</row>
        <row r="897">
          <cell r="A897">
            <v>3815011000</v>
          </cell>
          <cell r="B897">
            <v>30835800</v>
          </cell>
          <cell r="C897" t="str">
            <v>S</v>
          </cell>
          <cell r="D897">
            <v>1</v>
          </cell>
          <cell r="E897" t="str">
            <v>So.Aufw. Entwicklungskosten</v>
          </cell>
          <cell r="F897" t="str">
            <v>Other exp.-development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</row>
        <row r="898">
          <cell r="A898">
            <v>3816000000</v>
          </cell>
          <cell r="B898">
            <v>30836000</v>
          </cell>
          <cell r="C898" t="str">
            <v>S</v>
          </cell>
          <cell r="D898">
            <v>1</v>
          </cell>
          <cell r="E898" t="str">
            <v>So.Aufw. Verluste aus Abgang AV inkl. VG z.Verkauf</v>
          </cell>
          <cell r="F898" t="str">
            <v>Other exp.loss fr.disposal-fixed assets</v>
          </cell>
          <cell r="H898">
            <v>2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3</v>
          </cell>
          <cell r="P898">
            <v>0.19294816000000026</v>
          </cell>
        </row>
        <row r="899">
          <cell r="A899">
            <v>3816011000</v>
          </cell>
          <cell r="B899">
            <v>30836100</v>
          </cell>
          <cell r="C899" t="str">
            <v>S</v>
          </cell>
          <cell r="D899">
            <v>1</v>
          </cell>
          <cell r="E899" t="str">
            <v>So.Aufw. Verluste aus Abgang imm. VG. inkl. VG z.Verkauf</v>
          </cell>
          <cell r="F899" t="str">
            <v>Other exp.-loss fr.disposal-intangible assets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1.9943019999999999E-2</v>
          </cell>
        </row>
        <row r="900">
          <cell r="A900">
            <v>3816012000</v>
          </cell>
          <cell r="B900">
            <v>30836200</v>
          </cell>
          <cell r="C900" t="str">
            <v>S</v>
          </cell>
          <cell r="D900">
            <v>1</v>
          </cell>
          <cell r="E900" t="str">
            <v>So.Aufw. Verluste aus Abgang Flugz. und Res.Triebw. inkl. VG z.Verkauf</v>
          </cell>
          <cell r="F900" t="str">
            <v>Other exp.-loss fr.disposal-aircraft &amp; sp. engines</v>
          </cell>
          <cell r="H900">
            <v>2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2</v>
          </cell>
          <cell r="P900">
            <v>3.934670000000029E-3</v>
          </cell>
        </row>
        <row r="901">
          <cell r="A901">
            <v>3816013000</v>
          </cell>
          <cell r="B901">
            <v>30836300</v>
          </cell>
          <cell r="C901" t="str">
            <v>S</v>
          </cell>
          <cell r="D901">
            <v>1</v>
          </cell>
          <cell r="E901" t="str">
            <v>So.Aufw. Verluste aus Abgang and. SAV inkl. VG z.Verkauf</v>
          </cell>
          <cell r="F901" t="str">
            <v>Other exp.-loss fr.disposal-o.tangible assets</v>
          </cell>
          <cell r="G901" t="str">
            <v>x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1</v>
          </cell>
          <cell r="P901">
            <v>0.15137522000000003</v>
          </cell>
        </row>
        <row r="902">
          <cell r="A902">
            <v>3816014000</v>
          </cell>
          <cell r="B902">
            <v>30836400</v>
          </cell>
          <cell r="C902" t="str">
            <v>S</v>
          </cell>
          <cell r="D902">
            <v>1</v>
          </cell>
          <cell r="E902" t="str">
            <v>So.Aufw. aus Abgang von Beteiligungen inkl. VG z.Verkauf</v>
          </cell>
          <cell r="F902" t="str">
            <v>Other exp.-loss fr.disposal-investments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2.5564590000000002E-2</v>
          </cell>
        </row>
        <row r="903">
          <cell r="A903">
            <v>3816015000</v>
          </cell>
          <cell r="B903" t="str">
            <v>New Position</v>
          </cell>
          <cell r="C903" t="str">
            <v>S</v>
          </cell>
          <cell r="D903">
            <v>1</v>
          </cell>
          <cell r="E903" t="str">
            <v>So.Aufw. aus Abg. übriges Finanzanlageverm. inkl. VG z.Verk.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</row>
        <row r="904">
          <cell r="A904">
            <v>3816019999</v>
          </cell>
          <cell r="B904" t="str">
            <v>New Position</v>
          </cell>
          <cell r="C904" t="str">
            <v>S</v>
          </cell>
          <cell r="D904">
            <v>1</v>
          </cell>
          <cell r="E904" t="str">
            <v>So.Aufw. Verluste aus Abgang Beteiligungen (KapKo)</v>
          </cell>
          <cell r="F904" t="str">
            <v>Other exp.-loss fr.disposal-equity investment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</row>
        <row r="905">
          <cell r="A905">
            <v>3817011000</v>
          </cell>
          <cell r="B905">
            <v>30837000</v>
          </cell>
          <cell r="C905" t="str">
            <v>S</v>
          </cell>
          <cell r="D905">
            <v>1</v>
          </cell>
          <cell r="E905" t="str">
            <v>So.Aufw. Verluste aus Abgang v.kfr. Fin.inv</v>
          </cell>
          <cell r="F905" t="str">
            <v>Other exp.-loss fr.disposal-short term inv.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8</v>
          </cell>
          <cell r="O905">
            <v>8</v>
          </cell>
          <cell r="P905">
            <v>0.3824812099999999</v>
          </cell>
        </row>
        <row r="906">
          <cell r="A906">
            <v>3818011000</v>
          </cell>
          <cell r="B906">
            <v>30837500</v>
          </cell>
          <cell r="C906" t="str">
            <v>S</v>
          </cell>
          <cell r="D906">
            <v>1</v>
          </cell>
          <cell r="E906" t="str">
            <v>So.Aufw. Wertber. auf kurzfr. Fin.inv</v>
          </cell>
          <cell r="F906" t="str">
            <v>O. exp.-depr. f. securities w/i curr. assets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0.35927871</v>
          </cell>
        </row>
        <row r="907">
          <cell r="A907">
            <v>3819011000</v>
          </cell>
          <cell r="B907">
            <v>30837100</v>
          </cell>
          <cell r="C907" t="str">
            <v>S</v>
          </cell>
          <cell r="D907">
            <v>1</v>
          </cell>
          <cell r="E907" t="str">
            <v>So.Aufw. Verluste a.d.Abgang v. kurzfr. VG o.z. Verkauf</v>
          </cell>
          <cell r="F907" t="str">
            <v>Other exp.-loss fr.disposal-o. curr. Assets excl. h.f.sale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7.0228999999999995E-4</v>
          </cell>
        </row>
        <row r="908">
          <cell r="A908">
            <v>3819012000</v>
          </cell>
          <cell r="C908" t="str">
            <v>S</v>
          </cell>
          <cell r="D908">
            <v>1</v>
          </cell>
          <cell r="E908" t="str">
            <v>So.Aufw. Verluste a.d.Verkauf von Emissionszertifikaten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</row>
        <row r="909">
          <cell r="A909">
            <v>3820011000</v>
          </cell>
          <cell r="B909">
            <v>30837400</v>
          </cell>
          <cell r="C909" t="str">
            <v>S</v>
          </cell>
          <cell r="D909">
            <v>1</v>
          </cell>
          <cell r="E909" t="str">
            <v>So.Aufw. Wertber. auf Forderungen</v>
          </cell>
          <cell r="F909" t="str">
            <v>O. exp.-depreciation for receivables</v>
          </cell>
          <cell r="H909">
            <v>5</v>
          </cell>
          <cell r="I909">
            <v>0</v>
          </cell>
          <cell r="J909">
            <v>14</v>
          </cell>
          <cell r="K909">
            <v>1</v>
          </cell>
          <cell r="L909">
            <v>0</v>
          </cell>
          <cell r="M909">
            <v>2</v>
          </cell>
          <cell r="N909">
            <v>0</v>
          </cell>
          <cell r="O909">
            <v>21</v>
          </cell>
          <cell r="P909">
            <v>8.7833920000001342E-2</v>
          </cell>
        </row>
        <row r="910">
          <cell r="A910">
            <v>3821011000</v>
          </cell>
          <cell r="B910">
            <v>30837600</v>
          </cell>
          <cell r="C910" t="str">
            <v>S</v>
          </cell>
          <cell r="D910">
            <v>1</v>
          </cell>
          <cell r="E910" t="str">
            <v>So.Aufw. Wertber. auf sonst. kurzfr. VG o.z. Verkauf</v>
          </cell>
          <cell r="F910" t="str">
            <v>Other exp.-depr. of other current assets excl. h.f.sale</v>
          </cell>
          <cell r="H910">
            <v>1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1</v>
          </cell>
          <cell r="P910">
            <v>0.20629070000000005</v>
          </cell>
        </row>
        <row r="911">
          <cell r="A911">
            <v>3821021000</v>
          </cell>
          <cell r="B911" t="str">
            <v>New Position</v>
          </cell>
          <cell r="C911" t="str">
            <v>S</v>
          </cell>
          <cell r="D911">
            <v>1</v>
          </cell>
          <cell r="E911" t="str">
            <v>So.Aufw. Wertber. auf VG zum Verkauf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</row>
        <row r="912">
          <cell r="A912">
            <v>3821022000</v>
          </cell>
          <cell r="B912" t="str">
            <v>New Position</v>
          </cell>
          <cell r="C912" t="str">
            <v>S</v>
          </cell>
          <cell r="D912">
            <v>1</v>
          </cell>
          <cell r="E912" t="str">
            <v>So.Aufw. Wertber. auf VG zum Verkauf - nicht operativ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0.27754184000000004</v>
          </cell>
        </row>
        <row r="913">
          <cell r="A913">
            <v>3822011000</v>
          </cell>
          <cell r="B913">
            <v>30837700</v>
          </cell>
          <cell r="C913" t="str">
            <v>S</v>
          </cell>
          <cell r="D913">
            <v>1</v>
          </cell>
          <cell r="E913" t="str">
            <v>So.Aufw. Versicherungen des Flugbetriebs</v>
          </cell>
          <cell r="F913" t="str">
            <v>Other exp.-insurence for flight operations</v>
          </cell>
          <cell r="H913">
            <v>13</v>
          </cell>
          <cell r="I913">
            <v>1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14</v>
          </cell>
          <cell r="P913">
            <v>0.12217996000000042</v>
          </cell>
        </row>
        <row r="914">
          <cell r="A914">
            <v>3822021000</v>
          </cell>
          <cell r="B914" t="str">
            <v>New Position</v>
          </cell>
          <cell r="C914" t="str">
            <v>S</v>
          </cell>
          <cell r="D914">
            <v>1</v>
          </cell>
          <cell r="E914" t="str">
            <v>So.Aufw. Bankgebühren / Bankspesen</v>
          </cell>
          <cell r="H914">
            <v>1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2</v>
          </cell>
          <cell r="P914">
            <v>0.46150774999999999</v>
          </cell>
        </row>
        <row r="915">
          <cell r="A915">
            <v>3822022000</v>
          </cell>
          <cell r="B915" t="str">
            <v>New Position</v>
          </cell>
          <cell r="C915" t="str">
            <v>S</v>
          </cell>
          <cell r="D915">
            <v>1</v>
          </cell>
          <cell r="E915" t="str">
            <v>So. Aufw. Kreditkartenprovisionen</v>
          </cell>
          <cell r="H915">
            <v>58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12</v>
          </cell>
          <cell r="N915">
            <v>0</v>
          </cell>
          <cell r="O915">
            <v>71</v>
          </cell>
          <cell r="P915">
            <v>0.36981749999999636</v>
          </cell>
        </row>
        <row r="916">
          <cell r="A916">
            <v>3823000000</v>
          </cell>
          <cell r="B916">
            <v>60130000</v>
          </cell>
          <cell r="C916" t="str">
            <v>S</v>
          </cell>
          <cell r="D916">
            <v>1</v>
          </cell>
          <cell r="E916" t="str">
            <v>Sonstige Steuern</v>
          </cell>
          <cell r="F916" t="str">
            <v>Other taxes</v>
          </cell>
          <cell r="H916">
            <v>7</v>
          </cell>
          <cell r="I916">
            <v>1</v>
          </cell>
          <cell r="J916">
            <v>2</v>
          </cell>
          <cell r="K916">
            <v>2</v>
          </cell>
          <cell r="L916">
            <v>0</v>
          </cell>
          <cell r="M916">
            <v>1</v>
          </cell>
          <cell r="N916">
            <v>3</v>
          </cell>
          <cell r="O916">
            <v>15</v>
          </cell>
          <cell r="P916">
            <v>0.1223585199999988</v>
          </cell>
        </row>
        <row r="917">
          <cell r="A917">
            <v>3823011000</v>
          </cell>
          <cell r="B917">
            <v>60130100</v>
          </cell>
          <cell r="C917" t="str">
            <v>S</v>
          </cell>
          <cell r="D917">
            <v>1</v>
          </cell>
          <cell r="E917" t="str">
            <v>Sonstige Steuern an den Fiskus abzuführen</v>
          </cell>
          <cell r="F917" t="str">
            <v>Other taxes to be paid to the fiscal office</v>
          </cell>
          <cell r="H917">
            <v>7</v>
          </cell>
          <cell r="I917">
            <v>1</v>
          </cell>
          <cell r="J917">
            <v>2</v>
          </cell>
          <cell r="K917">
            <v>2</v>
          </cell>
          <cell r="L917">
            <v>0</v>
          </cell>
          <cell r="M917">
            <v>1</v>
          </cell>
          <cell r="N917">
            <v>3</v>
          </cell>
          <cell r="O917">
            <v>15</v>
          </cell>
          <cell r="P917">
            <v>0.48332802000000008</v>
          </cell>
        </row>
        <row r="918">
          <cell r="A918">
            <v>3823012000</v>
          </cell>
          <cell r="B918">
            <v>60130200</v>
          </cell>
          <cell r="C918" t="str">
            <v>S</v>
          </cell>
          <cell r="D918">
            <v>1</v>
          </cell>
          <cell r="E918" t="str">
            <v>Sonstige Steuern vom Organträger belastet</v>
          </cell>
          <cell r="F918" t="str">
            <v>Other taxes charged by dominant company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</row>
        <row r="919">
          <cell r="A919">
            <v>3823013000</v>
          </cell>
          <cell r="B919">
            <v>60130300</v>
          </cell>
          <cell r="C919" t="str">
            <v>S</v>
          </cell>
          <cell r="D919">
            <v>1</v>
          </cell>
          <cell r="E919" t="str">
            <v>Sonstige Steuern an Organges. belastet</v>
          </cell>
          <cell r="F919" t="str">
            <v>Other taxes charged to subsidiaries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</row>
        <row r="920">
          <cell r="A920">
            <v>3823014000</v>
          </cell>
          <cell r="B920">
            <v>60130400</v>
          </cell>
          <cell r="C920" t="str">
            <v>H</v>
          </cell>
          <cell r="D920">
            <v>-1</v>
          </cell>
          <cell r="E920" t="str">
            <v>Erträge a.d. Auflösung sonst. Steuerrückst.</v>
          </cell>
          <cell r="F920" t="str">
            <v>Income - disposal of provis. f. other taxes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0.35002778000000001</v>
          </cell>
        </row>
        <row r="921">
          <cell r="A921">
            <v>3823015000</v>
          </cell>
          <cell r="B921">
            <v>60130500</v>
          </cell>
          <cell r="C921" t="str">
            <v>H</v>
          </cell>
          <cell r="D921">
            <v>-1</v>
          </cell>
          <cell r="E921" t="str">
            <v>Erträge a. sonst. Steuererstattung aus Vorjahren</v>
          </cell>
          <cell r="F921" t="str">
            <v>Income fr. other tax refunds of previous year</v>
          </cell>
          <cell r="G921" t="str">
            <v>x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1.0941719999999999E-2</v>
          </cell>
        </row>
        <row r="922">
          <cell r="A922">
            <v>3899000000</v>
          </cell>
          <cell r="B922" t="str">
            <v>New Position</v>
          </cell>
          <cell r="C922" t="str">
            <v>S</v>
          </cell>
          <cell r="D922">
            <v>1</v>
          </cell>
          <cell r="E922" t="str">
            <v>So.Aufw. übrige</v>
          </cell>
          <cell r="F922" t="str">
            <v>Other expenses-miscellaneous residue</v>
          </cell>
          <cell r="G922" t="str">
            <v>x</v>
          </cell>
          <cell r="H922">
            <v>66</v>
          </cell>
          <cell r="I922">
            <v>9</v>
          </cell>
          <cell r="J922">
            <v>32</v>
          </cell>
          <cell r="K922">
            <v>17</v>
          </cell>
          <cell r="L922">
            <v>2</v>
          </cell>
          <cell r="M922">
            <v>19</v>
          </cell>
          <cell r="N922">
            <v>26</v>
          </cell>
          <cell r="O922">
            <v>163</v>
          </cell>
          <cell r="P922">
            <v>0.50781240000000594</v>
          </cell>
        </row>
        <row r="923">
          <cell r="A923">
            <v>3899011000</v>
          </cell>
          <cell r="B923">
            <v>30420500</v>
          </cell>
          <cell r="C923" t="str">
            <v>S</v>
          </cell>
          <cell r="D923">
            <v>1</v>
          </cell>
          <cell r="E923" t="str">
            <v>Aufwandsmind. aus Inanspruchnahme von Rückstellungen</v>
          </cell>
          <cell r="F923" t="str">
            <v>Other exp.-decrease from utilization of provisions</v>
          </cell>
          <cell r="H923">
            <v>0</v>
          </cell>
          <cell r="I923">
            <v>0</v>
          </cell>
          <cell r="J923">
            <v>-25</v>
          </cell>
          <cell r="K923">
            <v>0</v>
          </cell>
          <cell r="L923">
            <v>-2</v>
          </cell>
          <cell r="M923">
            <v>0</v>
          </cell>
          <cell r="N923">
            <v>-1</v>
          </cell>
          <cell r="O923">
            <v>-28</v>
          </cell>
          <cell r="P923">
            <v>0.12089652999999956</v>
          </cell>
        </row>
        <row r="924">
          <cell r="A924">
            <v>3899021000</v>
          </cell>
          <cell r="B924">
            <v>30838000</v>
          </cell>
          <cell r="C924" t="str">
            <v>S</v>
          </cell>
          <cell r="D924">
            <v>1</v>
          </cell>
          <cell r="E924" t="str">
            <v>Sonstige übrige Aufwendungen</v>
          </cell>
          <cell r="F924" t="str">
            <v>Other miscellaneous residue expenses</v>
          </cell>
          <cell r="G924" t="str">
            <v>x</v>
          </cell>
          <cell r="H924">
            <v>66</v>
          </cell>
          <cell r="I924">
            <v>8</v>
          </cell>
          <cell r="J924">
            <v>57</v>
          </cell>
          <cell r="K924">
            <v>17</v>
          </cell>
          <cell r="L924">
            <v>4</v>
          </cell>
          <cell r="M924">
            <v>19</v>
          </cell>
          <cell r="N924">
            <v>26</v>
          </cell>
          <cell r="O924">
            <v>190</v>
          </cell>
          <cell r="P924">
            <v>0.91710383000000206</v>
          </cell>
        </row>
        <row r="925">
          <cell r="A925">
            <v>3899028000</v>
          </cell>
          <cell r="B925" t="str">
            <v>New Position</v>
          </cell>
          <cell r="C925" t="str">
            <v>S</v>
          </cell>
          <cell r="D925">
            <v>1</v>
          </cell>
          <cell r="E925" t="str">
            <v>So.übrige Aufwendungen (nur operatives Ergebnis)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</row>
        <row r="926">
          <cell r="A926">
            <v>3899029000</v>
          </cell>
          <cell r="B926" t="str">
            <v>New Position</v>
          </cell>
          <cell r="C926" t="str">
            <v>S</v>
          </cell>
          <cell r="D926">
            <v>1</v>
          </cell>
          <cell r="E926" t="str">
            <v>So.übrige Aufwendungen (nur operatives Ergebnis - Gegenp.)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</row>
        <row r="927">
          <cell r="A927">
            <v>3899090000</v>
          </cell>
          <cell r="B927">
            <v>30839000</v>
          </cell>
          <cell r="C927" t="str">
            <v>S</v>
          </cell>
          <cell r="D927">
            <v>1</v>
          </cell>
          <cell r="E927" t="str">
            <v>Übrige sonstige Aufwendungen Konsolidierung</v>
          </cell>
          <cell r="F927" t="str">
            <v>Other expenses-misc. residue-f.consolidation</v>
          </cell>
          <cell r="H927">
            <v>0</v>
          </cell>
          <cell r="I927">
            <v>1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1</v>
          </cell>
          <cell r="P927">
            <v>0.28839490000000001</v>
          </cell>
        </row>
        <row r="928">
          <cell r="A928">
            <v>3899091000</v>
          </cell>
          <cell r="B928">
            <v>30839100</v>
          </cell>
          <cell r="C928" t="str">
            <v>S</v>
          </cell>
          <cell r="D928">
            <v>1</v>
          </cell>
          <cell r="E928" t="str">
            <v>Aufwand aus Anlagenverkauf</v>
          </cell>
          <cell r="F928" t="str">
            <v>Deficiency in income from the sale of assets</v>
          </cell>
          <cell r="G928" t="str">
            <v>x</v>
          </cell>
          <cell r="H928">
            <v>66</v>
          </cell>
          <cell r="I928">
            <v>1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66</v>
          </cell>
          <cell r="P928">
            <v>0.62978585999999837</v>
          </cell>
        </row>
        <row r="929">
          <cell r="A929">
            <v>3899092000</v>
          </cell>
          <cell r="B929">
            <v>30839200</v>
          </cell>
          <cell r="C929" t="str">
            <v>S</v>
          </cell>
          <cell r="D929">
            <v>1</v>
          </cell>
          <cell r="E929" t="str">
            <v>Aufwand aus Schuldenkonsolidierung</v>
          </cell>
          <cell r="F929" t="str">
            <v>Expense for elim. of IC payables/receivables</v>
          </cell>
          <cell r="H929">
            <v>1</v>
          </cell>
          <cell r="I929">
            <v>0</v>
          </cell>
          <cell r="J929">
            <v>9</v>
          </cell>
          <cell r="K929">
            <v>1</v>
          </cell>
          <cell r="L929">
            <v>0</v>
          </cell>
          <cell r="M929">
            <v>2</v>
          </cell>
          <cell r="N929">
            <v>0</v>
          </cell>
          <cell r="O929">
            <v>12</v>
          </cell>
          <cell r="P929">
            <v>0.38375036999999956</v>
          </cell>
        </row>
        <row r="930">
          <cell r="A930">
            <v>3899092500</v>
          </cell>
          <cell r="B930" t="str">
            <v>New Position</v>
          </cell>
          <cell r="C930" t="str">
            <v>S</v>
          </cell>
          <cell r="D930">
            <v>1</v>
          </cell>
          <cell r="E930" t="str">
            <v>Aufwand aus Schuldenkonsolidierung sonst. Ford./Verb.</v>
          </cell>
          <cell r="H930">
            <v>2</v>
          </cell>
          <cell r="I930">
            <v>4</v>
          </cell>
          <cell r="J930">
            <v>0</v>
          </cell>
          <cell r="K930">
            <v>2</v>
          </cell>
          <cell r="L930">
            <v>0</v>
          </cell>
          <cell r="M930">
            <v>0</v>
          </cell>
          <cell r="N930">
            <v>0</v>
          </cell>
          <cell r="O930">
            <v>8</v>
          </cell>
          <cell r="P930">
            <v>0.15182363999999993</v>
          </cell>
        </row>
        <row r="931">
          <cell r="A931">
            <v>3899093000</v>
          </cell>
          <cell r="B931">
            <v>30839300</v>
          </cell>
          <cell r="C931" t="str">
            <v>S</v>
          </cell>
          <cell r="D931">
            <v>1</v>
          </cell>
          <cell r="E931" t="str">
            <v>Aufwand aus Aufwands-/Ertragskonsolidierung</v>
          </cell>
          <cell r="F931" t="str">
            <v>Expense for elim. of IC revenue/expense</v>
          </cell>
          <cell r="H931">
            <v>0</v>
          </cell>
          <cell r="I931">
            <v>0</v>
          </cell>
          <cell r="J931">
            <v>-4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-3</v>
          </cell>
          <cell r="P931">
            <v>0.32434731000000028</v>
          </cell>
        </row>
        <row r="932">
          <cell r="A932">
            <v>3899094000</v>
          </cell>
          <cell r="B932">
            <v>30839400</v>
          </cell>
          <cell r="C932" t="str">
            <v>S</v>
          </cell>
          <cell r="D932">
            <v>1</v>
          </cell>
          <cell r="E932" t="str">
            <v>Aufwand aus Zwischenergebniseliminierung kurzfr. VG</v>
          </cell>
          <cell r="F932" t="str">
            <v>Expense for elim. of IC profit/loss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</row>
        <row r="933">
          <cell r="A933">
            <v>3899099000</v>
          </cell>
          <cell r="B933" t="str">
            <v>New Position</v>
          </cell>
          <cell r="C933" t="str">
            <v>S</v>
          </cell>
          <cell r="D933">
            <v>1</v>
          </cell>
          <cell r="E933" t="str">
            <v>Aufwand aus Saldierung Auffangkonten</v>
          </cell>
          <cell r="F933" t="str">
            <v>Expense from balancing IG accounts</v>
          </cell>
          <cell r="H933">
            <v>-69</v>
          </cell>
          <cell r="I933">
            <v>-4</v>
          </cell>
          <cell r="J933">
            <v>-5</v>
          </cell>
          <cell r="K933">
            <v>-3</v>
          </cell>
          <cell r="L933">
            <v>0</v>
          </cell>
          <cell r="M933">
            <v>-2</v>
          </cell>
          <cell r="N933">
            <v>0</v>
          </cell>
          <cell r="O933">
            <v>-82</v>
          </cell>
          <cell r="P933">
            <v>0.13016426000000081</v>
          </cell>
        </row>
        <row r="934">
          <cell r="A934">
            <v>4000000000</v>
          </cell>
          <cell r="B934">
            <v>40100000</v>
          </cell>
          <cell r="C934" t="str">
            <v>H</v>
          </cell>
          <cell r="D934">
            <v>-1</v>
          </cell>
          <cell r="E934" t="str">
            <v>Finanz-Ergebnis</v>
          </cell>
          <cell r="F934" t="str">
            <v>Financial result</v>
          </cell>
          <cell r="G934" t="str">
            <v>x</v>
          </cell>
          <cell r="H934">
            <v>-33</v>
          </cell>
          <cell r="I934">
            <v>2</v>
          </cell>
          <cell r="J934">
            <v>0</v>
          </cell>
          <cell r="K934">
            <v>-6</v>
          </cell>
          <cell r="L934">
            <v>-1</v>
          </cell>
          <cell r="M934">
            <v>-12</v>
          </cell>
          <cell r="N934">
            <v>205</v>
          </cell>
          <cell r="O934">
            <v>153</v>
          </cell>
          <cell r="P934">
            <v>0.16405147000000397</v>
          </cell>
        </row>
        <row r="935">
          <cell r="A935">
            <v>4100000000</v>
          </cell>
          <cell r="B935">
            <v>40100100</v>
          </cell>
          <cell r="C935" t="str">
            <v>H</v>
          </cell>
          <cell r="D935">
            <v>-1</v>
          </cell>
          <cell r="E935" t="str">
            <v>Beteiligungs-Ergebnis</v>
          </cell>
          <cell r="F935" t="str">
            <v>Result from subsid. &amp; asso. comp. &amp; o.eq.inv.</v>
          </cell>
          <cell r="H935">
            <v>-16</v>
          </cell>
          <cell r="I935">
            <v>3</v>
          </cell>
          <cell r="J935">
            <v>6</v>
          </cell>
          <cell r="K935">
            <v>-1</v>
          </cell>
          <cell r="L935">
            <v>0</v>
          </cell>
          <cell r="M935">
            <v>0</v>
          </cell>
          <cell r="N935">
            <v>266</v>
          </cell>
          <cell r="O935">
            <v>258</v>
          </cell>
          <cell r="P935">
            <v>0.32521101999998336</v>
          </cell>
        </row>
        <row r="936">
          <cell r="A936">
            <v>4110000000</v>
          </cell>
          <cell r="B936">
            <v>40110000</v>
          </cell>
          <cell r="C936" t="str">
            <v>H</v>
          </cell>
          <cell r="D936">
            <v>-1</v>
          </cell>
          <cell r="E936" t="str">
            <v>Erträge aus Gewinnabführung</v>
          </cell>
          <cell r="F936" t="str">
            <v>Income fr. profit transfer agreements</v>
          </cell>
          <cell r="G936" t="str">
            <v>x</v>
          </cell>
          <cell r="H936">
            <v>5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2</v>
          </cell>
          <cell r="N936">
            <v>0</v>
          </cell>
          <cell r="O936">
            <v>7</v>
          </cell>
          <cell r="P936">
            <v>1.0841495199999995</v>
          </cell>
        </row>
        <row r="937">
          <cell r="A937">
            <v>4110011000</v>
          </cell>
          <cell r="B937">
            <v>40110100</v>
          </cell>
          <cell r="C937" t="str">
            <v>H</v>
          </cell>
          <cell r="D937">
            <v>-1</v>
          </cell>
          <cell r="E937" t="str">
            <v>Erträge aus Gewinnabführung (Netto)</v>
          </cell>
          <cell r="F937" t="str">
            <v>Income fr. profit transfer agreements (net)</v>
          </cell>
          <cell r="G937" t="str">
            <v>x</v>
          </cell>
          <cell r="H937">
            <v>5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2</v>
          </cell>
          <cell r="N937">
            <v>0</v>
          </cell>
          <cell r="O937">
            <v>7</v>
          </cell>
          <cell r="P937">
            <v>1.0841495199999995</v>
          </cell>
        </row>
        <row r="938">
          <cell r="A938">
            <v>4110015000</v>
          </cell>
          <cell r="B938">
            <v>40110200</v>
          </cell>
          <cell r="C938" t="str">
            <v>H</v>
          </cell>
          <cell r="D938">
            <v>-1</v>
          </cell>
          <cell r="E938" t="str">
            <v>Erträge aus Ertragst.- Organumlage</v>
          </cell>
          <cell r="F938" t="str">
            <v>Income fr. subsid. tax contribut./tax credits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</row>
        <row r="939">
          <cell r="A939">
            <v>4110019000</v>
          </cell>
          <cell r="B939" t="str">
            <v>New Position</v>
          </cell>
          <cell r="C939" t="str">
            <v>H</v>
          </cell>
          <cell r="D939">
            <v>-1</v>
          </cell>
          <cell r="E939" t="str">
            <v>Erträge aus Ergebnis Personengesellschaften</v>
          </cell>
          <cell r="F939" t="str">
            <v>Income from result partnership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</row>
        <row r="940">
          <cell r="A940">
            <v>4120000000</v>
          </cell>
          <cell r="B940">
            <v>40120000</v>
          </cell>
          <cell r="C940" t="str">
            <v>H</v>
          </cell>
          <cell r="D940">
            <v>-1</v>
          </cell>
          <cell r="E940" t="str">
            <v>Erträge aus Beteiligungen</v>
          </cell>
          <cell r="F940" t="str">
            <v>Income fr. other equity investments</v>
          </cell>
          <cell r="H940">
            <v>-21</v>
          </cell>
          <cell r="I940">
            <v>3</v>
          </cell>
          <cell r="J940">
            <v>6</v>
          </cell>
          <cell r="K940">
            <v>-1</v>
          </cell>
          <cell r="L940">
            <v>0</v>
          </cell>
          <cell r="M940">
            <v>0</v>
          </cell>
          <cell r="N940">
            <v>266</v>
          </cell>
          <cell r="O940">
            <v>253</v>
          </cell>
          <cell r="P940">
            <v>0.42193850000001021</v>
          </cell>
        </row>
        <row r="941">
          <cell r="A941">
            <v>4120100000</v>
          </cell>
          <cell r="B941">
            <v>40120019</v>
          </cell>
          <cell r="C941" t="str">
            <v>H</v>
          </cell>
          <cell r="D941">
            <v>-1</v>
          </cell>
          <cell r="E941" t="str">
            <v>Erträge aus Dividenden verb.Untern.</v>
          </cell>
          <cell r="F941" t="str">
            <v>Income fr. dividends - subsidiaries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266</v>
          </cell>
          <cell r="O941">
            <v>266</v>
          </cell>
          <cell r="P941">
            <v>0.11703633000001901</v>
          </cell>
        </row>
        <row r="942">
          <cell r="A942">
            <v>4120111000</v>
          </cell>
          <cell r="B942">
            <v>40120110</v>
          </cell>
          <cell r="C942" t="str">
            <v>H</v>
          </cell>
          <cell r="D942">
            <v>-1</v>
          </cell>
          <cell r="E942" t="str">
            <v>Erträge aus Dividenden (Netto)</v>
          </cell>
          <cell r="F942" t="str">
            <v>Income fr. dividends - net</v>
          </cell>
          <cell r="G942" t="str">
            <v>x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266</v>
          </cell>
          <cell r="O942">
            <v>266</v>
          </cell>
          <cell r="P942">
            <v>0.11704766999997673</v>
          </cell>
        </row>
        <row r="943">
          <cell r="A943">
            <v>4120115000</v>
          </cell>
          <cell r="B943">
            <v>40120115</v>
          </cell>
          <cell r="C943" t="str">
            <v>H</v>
          </cell>
          <cell r="D943">
            <v>-1</v>
          </cell>
          <cell r="E943" t="str">
            <v>Erträge aus Dividenden Steuer</v>
          </cell>
          <cell r="F943" t="str">
            <v>Income fr. dividends - tax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1.134E-5</v>
          </cell>
        </row>
        <row r="944">
          <cell r="A944">
            <v>4120200000</v>
          </cell>
          <cell r="B944">
            <v>40121000</v>
          </cell>
          <cell r="C944" t="str">
            <v>H</v>
          </cell>
          <cell r="D944">
            <v>-1</v>
          </cell>
          <cell r="E944" t="str">
            <v>Erträge aus Beteiligungen an nicht-verb.Unt.</v>
          </cell>
          <cell r="F944" t="str">
            <v>Income fr. other equity investments</v>
          </cell>
          <cell r="G944" t="str">
            <v>x</v>
          </cell>
          <cell r="H944">
            <v>-21</v>
          </cell>
          <cell r="I944">
            <v>3</v>
          </cell>
          <cell r="J944">
            <v>6</v>
          </cell>
          <cell r="K944">
            <v>-1</v>
          </cell>
          <cell r="L944">
            <v>0</v>
          </cell>
          <cell r="M944">
            <v>0</v>
          </cell>
          <cell r="N944">
            <v>0</v>
          </cell>
          <cell r="O944">
            <v>-13</v>
          </cell>
          <cell r="P944">
            <v>0.53897483000000079</v>
          </cell>
        </row>
        <row r="945">
          <cell r="A945">
            <v>4120210000</v>
          </cell>
          <cell r="B945">
            <v>40121100</v>
          </cell>
          <cell r="C945" t="str">
            <v>H</v>
          </cell>
          <cell r="D945">
            <v>-1</v>
          </cell>
          <cell r="E945" t="str">
            <v>Ergebnis aus Joint Venture</v>
          </cell>
          <cell r="F945" t="str">
            <v>Result from joint ventures</v>
          </cell>
          <cell r="G945" t="str">
            <v>x</v>
          </cell>
          <cell r="H945">
            <v>-6</v>
          </cell>
          <cell r="I945">
            <v>3</v>
          </cell>
          <cell r="J945">
            <v>3</v>
          </cell>
          <cell r="K945">
            <v>-2</v>
          </cell>
          <cell r="L945">
            <v>0</v>
          </cell>
          <cell r="M945">
            <v>0</v>
          </cell>
          <cell r="N945">
            <v>0</v>
          </cell>
          <cell r="O945">
            <v>-3</v>
          </cell>
          <cell r="P945">
            <v>1.00167308</v>
          </cell>
        </row>
        <row r="946">
          <cell r="A946">
            <v>4120211000</v>
          </cell>
          <cell r="B946">
            <v>40121101</v>
          </cell>
          <cell r="C946" t="str">
            <v>H</v>
          </cell>
          <cell r="D946">
            <v>-1</v>
          </cell>
          <cell r="E946" t="str">
            <v>Equity-Ergebnisse Joint Venture</v>
          </cell>
          <cell r="F946" t="str">
            <v>Equity result from joint ventures</v>
          </cell>
          <cell r="G946" t="str">
            <v>x</v>
          </cell>
          <cell r="H946">
            <v>-6</v>
          </cell>
          <cell r="I946">
            <v>3</v>
          </cell>
          <cell r="J946">
            <v>3</v>
          </cell>
          <cell r="K946">
            <v>-3</v>
          </cell>
          <cell r="L946">
            <v>0</v>
          </cell>
          <cell r="M946">
            <v>0</v>
          </cell>
          <cell r="N946">
            <v>0</v>
          </cell>
          <cell r="O946">
            <v>-4</v>
          </cell>
          <cell r="P946">
            <v>1.3370221600000001</v>
          </cell>
        </row>
        <row r="947">
          <cell r="A947">
            <v>4120211100</v>
          </cell>
          <cell r="B947">
            <v>40121110</v>
          </cell>
          <cell r="C947" t="str">
            <v>H</v>
          </cell>
          <cell r="D947">
            <v>-1</v>
          </cell>
          <cell r="E947" t="str">
            <v>Erträge aus Joint Venture (Jahresüberschuß)</v>
          </cell>
          <cell r="F947" t="str">
            <v>Income from joint ventures ( net profit )</v>
          </cell>
          <cell r="H947">
            <v>5</v>
          </cell>
          <cell r="I947">
            <v>3</v>
          </cell>
          <cell r="J947">
            <v>3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12</v>
          </cell>
          <cell r="P947">
            <v>0.29460974000000029</v>
          </cell>
        </row>
        <row r="948">
          <cell r="A948">
            <v>4120211500</v>
          </cell>
          <cell r="B948">
            <v>40121150</v>
          </cell>
          <cell r="C948" t="str">
            <v>S</v>
          </cell>
          <cell r="D948">
            <v>1</v>
          </cell>
          <cell r="E948" t="str">
            <v>Aufwand aus Joint Venture (Jahresfehlbetrag)</v>
          </cell>
          <cell r="F948" t="str">
            <v>Expenses from joint ventures ( net loss )</v>
          </cell>
          <cell r="G948" t="str">
            <v>x</v>
          </cell>
          <cell r="H948">
            <v>11</v>
          </cell>
          <cell r="I948">
            <v>0</v>
          </cell>
          <cell r="J948">
            <v>0</v>
          </cell>
          <cell r="K948">
            <v>3</v>
          </cell>
          <cell r="L948">
            <v>0</v>
          </cell>
          <cell r="M948">
            <v>0</v>
          </cell>
          <cell r="N948">
            <v>0</v>
          </cell>
          <cell r="O948">
            <v>16</v>
          </cell>
          <cell r="P948">
            <v>1.6316319000000004</v>
          </cell>
        </row>
        <row r="949">
          <cell r="A949">
            <v>4120211900</v>
          </cell>
          <cell r="B949">
            <v>40121190</v>
          </cell>
          <cell r="C949" t="str">
            <v>S</v>
          </cell>
          <cell r="D949">
            <v>1</v>
          </cell>
          <cell r="E949" t="str">
            <v>Außerord. AfA Joint Venture (Equity Bewertung)</v>
          </cell>
          <cell r="F949" t="str">
            <v>Unscheduled depreciation of goodwill - joint ventures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</row>
        <row r="950">
          <cell r="A950">
            <v>4120212000</v>
          </cell>
          <cell r="B950">
            <v>40121200</v>
          </cell>
          <cell r="C950" t="str">
            <v>H</v>
          </cell>
          <cell r="D950">
            <v>-1</v>
          </cell>
          <cell r="E950" t="str">
            <v>Dividenden Joint Venture</v>
          </cell>
          <cell r="F950" t="str">
            <v>Dividends by joint ventures</v>
          </cell>
          <cell r="H950">
            <v>0</v>
          </cell>
          <cell r="I950">
            <v>0</v>
          </cell>
          <cell r="J950">
            <v>0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O950">
            <v>1</v>
          </cell>
          <cell r="P950">
            <v>0.33534907999999997</v>
          </cell>
        </row>
        <row r="951">
          <cell r="A951">
            <v>4120220000</v>
          </cell>
          <cell r="B951">
            <v>40121300</v>
          </cell>
          <cell r="C951" t="str">
            <v>H</v>
          </cell>
          <cell r="D951">
            <v>-1</v>
          </cell>
          <cell r="E951" t="str">
            <v>Ergebnis aus assoziierten Unternehmen</v>
          </cell>
          <cell r="F951" t="str">
            <v>Result from associated companies</v>
          </cell>
          <cell r="H951">
            <v>-15</v>
          </cell>
          <cell r="I951">
            <v>0</v>
          </cell>
          <cell r="J951">
            <v>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O951">
            <v>-10</v>
          </cell>
          <cell r="P951">
            <v>0.46269825000000075</v>
          </cell>
        </row>
        <row r="952">
          <cell r="A952">
            <v>4120221000</v>
          </cell>
          <cell r="B952">
            <v>40121301</v>
          </cell>
          <cell r="C952" t="str">
            <v>H</v>
          </cell>
          <cell r="D952">
            <v>-1</v>
          </cell>
          <cell r="E952" t="str">
            <v>Equity-Ergebnisse assoziierten Unternehmen</v>
          </cell>
          <cell r="F952" t="str">
            <v>Equity result from associated companies</v>
          </cell>
          <cell r="G952" t="str">
            <v>x</v>
          </cell>
          <cell r="H952">
            <v>-15</v>
          </cell>
          <cell r="I952">
            <v>0</v>
          </cell>
          <cell r="J952">
            <v>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O952">
            <v>-10</v>
          </cell>
          <cell r="P952">
            <v>0.46269825000000075</v>
          </cell>
        </row>
        <row r="953">
          <cell r="A953">
            <v>4120221100</v>
          </cell>
          <cell r="B953">
            <v>40121310</v>
          </cell>
          <cell r="C953" t="str">
            <v>H</v>
          </cell>
          <cell r="D953">
            <v>-1</v>
          </cell>
          <cell r="E953" t="str">
            <v>Erträge aus ass. Untern. (Jahresüberschuß)</v>
          </cell>
          <cell r="F953" t="str">
            <v>Income from associated companies (net profit)</v>
          </cell>
          <cell r="H953">
            <v>0</v>
          </cell>
          <cell r="I953">
            <v>0</v>
          </cell>
          <cell r="J953">
            <v>3</v>
          </cell>
          <cell r="K953">
            <v>2</v>
          </cell>
          <cell r="L953">
            <v>0</v>
          </cell>
          <cell r="M953">
            <v>0</v>
          </cell>
          <cell r="N953">
            <v>0</v>
          </cell>
          <cell r="O953">
            <v>5</v>
          </cell>
          <cell r="P953">
            <v>0.30654276999999919</v>
          </cell>
        </row>
        <row r="954">
          <cell r="A954">
            <v>4120221500</v>
          </cell>
          <cell r="B954">
            <v>40121350</v>
          </cell>
          <cell r="C954" t="str">
            <v>S</v>
          </cell>
          <cell r="D954">
            <v>1</v>
          </cell>
          <cell r="E954" t="str">
            <v>Aufwand aus ass. Untern. (Jahresfehlbetrag)</v>
          </cell>
          <cell r="F954" t="str">
            <v>Expenses from associated companies (net loss)</v>
          </cell>
          <cell r="G954" t="str">
            <v>x</v>
          </cell>
          <cell r="H954">
            <v>15</v>
          </cell>
          <cell r="I954">
            <v>0</v>
          </cell>
          <cell r="J954">
            <v>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O954">
            <v>15</v>
          </cell>
          <cell r="P954">
            <v>0.15615548000000068</v>
          </cell>
        </row>
        <row r="955">
          <cell r="A955">
            <v>4120221900</v>
          </cell>
          <cell r="B955">
            <v>40121390</v>
          </cell>
          <cell r="C955" t="str">
            <v>S</v>
          </cell>
          <cell r="D955">
            <v>1</v>
          </cell>
          <cell r="E955" t="str">
            <v>Außerord. AfA ass. Untern. (Equity Bewertung)</v>
          </cell>
          <cell r="F955" t="str">
            <v>Unscheduled depreciation of goodwill - asso. comp.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</row>
        <row r="956">
          <cell r="A956">
            <v>4120222000</v>
          </cell>
          <cell r="B956">
            <v>40121400</v>
          </cell>
          <cell r="C956" t="str">
            <v>H</v>
          </cell>
          <cell r="D956">
            <v>-1</v>
          </cell>
          <cell r="E956" t="str">
            <v>Dividenden ass. Unternehmen</v>
          </cell>
          <cell r="F956" t="str">
            <v>Dividends by associated companies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</row>
        <row r="957">
          <cell r="A957">
            <v>4120231000</v>
          </cell>
          <cell r="B957">
            <v>40121900</v>
          </cell>
          <cell r="C957" t="str">
            <v>H</v>
          </cell>
          <cell r="D957">
            <v>-1</v>
          </cell>
          <cell r="E957" t="str">
            <v>Dividenden Beteiligungen</v>
          </cell>
          <cell r="F957" t="str">
            <v>Dividends by other equity investments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</row>
        <row r="958">
          <cell r="A958">
            <v>4130000000</v>
          </cell>
          <cell r="B958">
            <v>40160000</v>
          </cell>
          <cell r="C958" t="str">
            <v>S</v>
          </cell>
          <cell r="D958">
            <v>1</v>
          </cell>
          <cell r="E958" t="str">
            <v>Aufwendungen aus Verlust-Übernahme</v>
          </cell>
          <cell r="F958" t="str">
            <v>Expenses for transfer of losses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2</v>
          </cell>
          <cell r="N958">
            <v>0</v>
          </cell>
          <cell r="O958">
            <v>2</v>
          </cell>
          <cell r="P958">
            <v>0.33699999999999997</v>
          </cell>
        </row>
        <row r="959">
          <cell r="A959">
            <v>4130011000</v>
          </cell>
          <cell r="B959">
            <v>40160100</v>
          </cell>
          <cell r="C959" t="str">
            <v>S</v>
          </cell>
          <cell r="D959">
            <v>1</v>
          </cell>
          <cell r="E959" t="str">
            <v>Aufwendungen aus Verlust-Übernahme (Netto)</v>
          </cell>
          <cell r="F959" t="str">
            <v>Expenses for transfer of losses - net value</v>
          </cell>
          <cell r="G959" t="str">
            <v>x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2</v>
          </cell>
          <cell r="N959">
            <v>0</v>
          </cell>
          <cell r="O959">
            <v>2</v>
          </cell>
          <cell r="P959">
            <v>0.33699999999999997</v>
          </cell>
        </row>
        <row r="960">
          <cell r="A960">
            <v>4130015000</v>
          </cell>
          <cell r="B960">
            <v>40160200</v>
          </cell>
          <cell r="C960" t="str">
            <v>S</v>
          </cell>
          <cell r="D960">
            <v>1</v>
          </cell>
          <cell r="E960" t="str">
            <v>Aufwendungen aus Verlust-Übernahme ErSt. Org.</v>
          </cell>
          <cell r="F960" t="str">
            <v>Expenses for transfer of losses - tax credits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</row>
        <row r="961">
          <cell r="A961">
            <v>4130019000</v>
          </cell>
          <cell r="B961" t="str">
            <v>New Position</v>
          </cell>
          <cell r="C961" t="str">
            <v>S</v>
          </cell>
          <cell r="D961">
            <v>1</v>
          </cell>
          <cell r="E961" t="str">
            <v>Aufwand aus Ergebnis Personengesellschaften</v>
          </cell>
          <cell r="F961" t="str">
            <v>Expenses from result partnership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</row>
        <row r="962">
          <cell r="A962">
            <v>4200000000</v>
          </cell>
          <cell r="B962">
            <v>40100200</v>
          </cell>
          <cell r="C962" t="str">
            <v>H</v>
          </cell>
          <cell r="D962">
            <v>-1</v>
          </cell>
          <cell r="E962" t="str">
            <v>Zins-Ergebnis</v>
          </cell>
          <cell r="F962" t="str">
            <v>Net interest</v>
          </cell>
          <cell r="G962" t="str">
            <v>x</v>
          </cell>
          <cell r="H962">
            <v>-14</v>
          </cell>
          <cell r="I962">
            <v>-1</v>
          </cell>
          <cell r="J962">
            <v>-6</v>
          </cell>
          <cell r="K962">
            <v>-5</v>
          </cell>
          <cell r="L962">
            <v>-1</v>
          </cell>
          <cell r="M962">
            <v>-4</v>
          </cell>
          <cell r="N962">
            <v>-40</v>
          </cell>
          <cell r="O962">
            <v>-74</v>
          </cell>
          <cell r="P962">
            <v>0.1906187799999941</v>
          </cell>
        </row>
        <row r="963">
          <cell r="A963">
            <v>4210000000</v>
          </cell>
          <cell r="B963" t="str">
            <v>New Position</v>
          </cell>
          <cell r="C963" t="str">
            <v>H</v>
          </cell>
          <cell r="D963">
            <v>-1</v>
          </cell>
          <cell r="E963" t="str">
            <v>Zinserträge</v>
          </cell>
          <cell r="F963" t="str">
            <v>Interest income</v>
          </cell>
          <cell r="H963">
            <v>-3</v>
          </cell>
          <cell r="I963">
            <v>0</v>
          </cell>
          <cell r="J963">
            <v>0</v>
          </cell>
          <cell r="K963">
            <v>1</v>
          </cell>
          <cell r="L963">
            <v>0</v>
          </cell>
          <cell r="M963">
            <v>5</v>
          </cell>
          <cell r="N963">
            <v>50</v>
          </cell>
          <cell r="O963">
            <v>53</v>
          </cell>
          <cell r="P963">
            <v>0.10653331000000321</v>
          </cell>
        </row>
        <row r="964">
          <cell r="A964">
            <v>4210010000</v>
          </cell>
          <cell r="B964" t="str">
            <v>New Position</v>
          </cell>
          <cell r="C964" t="str">
            <v>H</v>
          </cell>
          <cell r="D964">
            <v>-1</v>
          </cell>
          <cell r="E964" t="str">
            <v>Zinserträge Wertpapiere</v>
          </cell>
          <cell r="F964" t="str">
            <v>Interest income securities</v>
          </cell>
          <cell r="H964">
            <v>-2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16</v>
          </cell>
          <cell r="O964">
            <v>14</v>
          </cell>
          <cell r="P964">
            <v>5.6715230000000005E-2</v>
          </cell>
        </row>
        <row r="965">
          <cell r="A965">
            <v>4210011000</v>
          </cell>
          <cell r="B965">
            <v>40130000</v>
          </cell>
          <cell r="C965" t="str">
            <v>H</v>
          </cell>
          <cell r="D965">
            <v>-1</v>
          </cell>
          <cell r="E965" t="str">
            <v>Erträge aus anderen Wertpap. und Ausleih. langfr. VG</v>
          </cell>
          <cell r="F965" t="str">
            <v>Income f. o. securities/loans - non-current assets</v>
          </cell>
          <cell r="H965">
            <v>-2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16</v>
          </cell>
          <cell r="O965">
            <v>14</v>
          </cell>
          <cell r="P965">
            <v>5.6715230000000005E-2</v>
          </cell>
        </row>
        <row r="966">
          <cell r="A966">
            <v>4210020000</v>
          </cell>
          <cell r="B966">
            <v>40140000</v>
          </cell>
          <cell r="C966" t="str">
            <v>H</v>
          </cell>
          <cell r="D966">
            <v>-1</v>
          </cell>
          <cell r="E966" t="str">
            <v>Zinserträge übrige</v>
          </cell>
          <cell r="F966" t="str">
            <v>Interest incom other</v>
          </cell>
          <cell r="G966" t="str">
            <v>x</v>
          </cell>
          <cell r="H966">
            <v>-1</v>
          </cell>
          <cell r="I966">
            <v>0</v>
          </cell>
          <cell r="J966">
            <v>0</v>
          </cell>
          <cell r="K966">
            <v>1</v>
          </cell>
          <cell r="L966">
            <v>0</v>
          </cell>
          <cell r="M966">
            <v>5</v>
          </cell>
          <cell r="N966">
            <v>34</v>
          </cell>
          <cell r="O966">
            <v>39</v>
          </cell>
          <cell r="P966">
            <v>0.16324853999999789</v>
          </cell>
        </row>
        <row r="967">
          <cell r="A967">
            <v>4210021000</v>
          </cell>
          <cell r="B967">
            <v>40140100</v>
          </cell>
          <cell r="C967" t="str">
            <v>H</v>
          </cell>
          <cell r="D967">
            <v>-1</v>
          </cell>
          <cell r="E967" t="str">
            <v>Sonst.Zinsen u.ähnl.Ertr. - verb. Unt.</v>
          </cell>
          <cell r="F967" t="str">
            <v>Oth.int.&amp; related inc.-group companies</v>
          </cell>
          <cell r="H967">
            <v>-2</v>
          </cell>
          <cell r="I967">
            <v>0</v>
          </cell>
          <cell r="J967">
            <v>0</v>
          </cell>
          <cell r="K967">
            <v>1</v>
          </cell>
          <cell r="L967">
            <v>0</v>
          </cell>
          <cell r="M967">
            <v>5</v>
          </cell>
          <cell r="N967">
            <v>4</v>
          </cell>
          <cell r="O967">
            <v>7</v>
          </cell>
          <cell r="P967">
            <v>7.2675599999998397E-3</v>
          </cell>
        </row>
        <row r="968">
          <cell r="A968">
            <v>4210022000</v>
          </cell>
          <cell r="B968">
            <v>40140200</v>
          </cell>
          <cell r="C968" t="str">
            <v>H</v>
          </cell>
          <cell r="D968">
            <v>-1</v>
          </cell>
          <cell r="E968" t="str">
            <v>Sonst.Zinsen u.ähnl.Ertr. - nicht-verb.Unt.</v>
          </cell>
          <cell r="F968" t="str">
            <v>Oth.int.&amp; related inc.-other than group comp.</v>
          </cell>
          <cell r="G968" t="str">
            <v>x</v>
          </cell>
          <cell r="H968">
            <v>1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31</v>
          </cell>
          <cell r="O968">
            <v>32</v>
          </cell>
          <cell r="P968">
            <v>6.069775000000277E-2</v>
          </cell>
        </row>
        <row r="969">
          <cell r="A969">
            <v>4210023000</v>
          </cell>
          <cell r="B969" t="str">
            <v>New Position</v>
          </cell>
          <cell r="C969" t="str">
            <v>H</v>
          </cell>
          <cell r="D969">
            <v>-1</v>
          </cell>
          <cell r="E969" t="str">
            <v>Ertrag Vorfälligkeitszinsen / Strafzinsen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</row>
        <row r="970">
          <cell r="A970">
            <v>4210024000</v>
          </cell>
          <cell r="B970" t="str">
            <v>New Position</v>
          </cell>
          <cell r="C970" t="str">
            <v>H</v>
          </cell>
          <cell r="D970">
            <v>-1</v>
          </cell>
          <cell r="E970" t="str">
            <v>Tradingerträge aus realisierten Zinsswaps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</row>
        <row r="971">
          <cell r="A971">
            <v>4210029999</v>
          </cell>
          <cell r="B971" t="str">
            <v>New Position</v>
          </cell>
          <cell r="C971" t="str">
            <v>H</v>
          </cell>
          <cell r="D971">
            <v>-1</v>
          </cell>
          <cell r="E971" t="str">
            <v>Ertrag aus Zinssaldierung</v>
          </cell>
          <cell r="F971" t="str">
            <v>Income from elim. of interest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9.5283229999999997E-2</v>
          </cell>
        </row>
        <row r="972">
          <cell r="A972">
            <v>4220000000</v>
          </cell>
          <cell r="B972" t="str">
            <v>New Position</v>
          </cell>
          <cell r="C972" t="str">
            <v>S</v>
          </cell>
          <cell r="D972">
            <v>1</v>
          </cell>
          <cell r="E972" t="str">
            <v>Zinsaufwand</v>
          </cell>
          <cell r="F972" t="str">
            <v>Interest expenses</v>
          </cell>
          <cell r="G972" t="str">
            <v>x</v>
          </cell>
          <cell r="H972">
            <v>6</v>
          </cell>
          <cell r="I972">
            <v>0</v>
          </cell>
          <cell r="J972">
            <v>4</v>
          </cell>
          <cell r="K972">
            <v>4</v>
          </cell>
          <cell r="L972">
            <v>0</v>
          </cell>
          <cell r="M972">
            <v>9</v>
          </cell>
          <cell r="N972">
            <v>62</v>
          </cell>
          <cell r="O972">
            <v>87</v>
          </cell>
          <cell r="P972">
            <v>0.34497833000000355</v>
          </cell>
        </row>
        <row r="973">
          <cell r="A973">
            <v>4220021000</v>
          </cell>
          <cell r="B973">
            <v>40170100</v>
          </cell>
          <cell r="C973" t="str">
            <v>S</v>
          </cell>
          <cell r="D973">
            <v>1</v>
          </cell>
          <cell r="E973" t="str">
            <v>Zinsen und ähnl.Aufw. - verb. Unt.</v>
          </cell>
          <cell r="F973" t="str">
            <v>Int.&amp; similar expenses-group companies</v>
          </cell>
          <cell r="H973">
            <v>-1</v>
          </cell>
          <cell r="I973">
            <v>3</v>
          </cell>
          <cell r="J973">
            <v>4</v>
          </cell>
          <cell r="K973">
            <v>1</v>
          </cell>
          <cell r="L973">
            <v>1</v>
          </cell>
          <cell r="M973">
            <v>7</v>
          </cell>
          <cell r="N973">
            <v>2</v>
          </cell>
          <cell r="O973">
            <v>18</v>
          </cell>
          <cell r="P973">
            <v>0.36253842000000347</v>
          </cell>
        </row>
        <row r="974">
          <cell r="A974">
            <v>4220022000</v>
          </cell>
          <cell r="B974">
            <v>40170200</v>
          </cell>
          <cell r="C974" t="str">
            <v>S</v>
          </cell>
          <cell r="D974">
            <v>1</v>
          </cell>
          <cell r="E974" t="str">
            <v>Zinsen und ähnl.Aufw. - nicht-verb. Unt.</v>
          </cell>
          <cell r="F974" t="str">
            <v>Int.&amp; similar expenses-other than group comp.</v>
          </cell>
          <cell r="G974" t="str">
            <v>x</v>
          </cell>
          <cell r="H974">
            <v>8</v>
          </cell>
          <cell r="I974">
            <v>-1</v>
          </cell>
          <cell r="J974">
            <v>0</v>
          </cell>
          <cell r="K974">
            <v>3</v>
          </cell>
          <cell r="L974">
            <v>-1</v>
          </cell>
          <cell r="M974">
            <v>2</v>
          </cell>
          <cell r="N974">
            <v>63</v>
          </cell>
          <cell r="O974">
            <v>75</v>
          </cell>
          <cell r="P974">
            <v>0.73568440999999041</v>
          </cell>
        </row>
        <row r="975">
          <cell r="A975">
            <v>4220023000</v>
          </cell>
          <cell r="B975" t="str">
            <v>New Position</v>
          </cell>
          <cell r="C975" t="str">
            <v>S</v>
          </cell>
          <cell r="D975">
            <v>1</v>
          </cell>
          <cell r="E975" t="str">
            <v>Aufw. Vorfälligkeitszinsen / Strafzinsen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</row>
        <row r="976">
          <cell r="A976">
            <v>4220024000</v>
          </cell>
          <cell r="B976" t="str">
            <v>New Position</v>
          </cell>
          <cell r="C976" t="str">
            <v>S</v>
          </cell>
          <cell r="D976">
            <v>1</v>
          </cell>
          <cell r="E976" t="str">
            <v>Tradingaufwand aus realisierten Zinsswaps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</row>
        <row r="977">
          <cell r="A977">
            <v>4220025000</v>
          </cell>
          <cell r="B977" t="str">
            <v>New Position</v>
          </cell>
          <cell r="C977" t="str">
            <v>S</v>
          </cell>
          <cell r="D977">
            <v>1</v>
          </cell>
          <cell r="E977" t="str">
            <v>Aktivierungspflichtige Fremdkapitalkosten (IAS 23)</v>
          </cell>
          <cell r="H977">
            <v>-1</v>
          </cell>
          <cell r="I977">
            <v>-2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-3</v>
          </cell>
          <cell r="O977">
            <v>-6</v>
          </cell>
          <cell r="P977">
            <v>2.8167660000000261E-2</v>
          </cell>
        </row>
        <row r="978">
          <cell r="A978">
            <v>4220029999</v>
          </cell>
          <cell r="B978" t="str">
            <v>New Position</v>
          </cell>
          <cell r="C978" t="str">
            <v>S</v>
          </cell>
          <cell r="D978">
            <v>1</v>
          </cell>
          <cell r="E978" t="str">
            <v>Aufwand aus Zinssaldierung</v>
          </cell>
          <cell r="F978" t="str">
            <v>Expenses for elim. of interest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</row>
        <row r="979">
          <cell r="A979">
            <v>4250000000</v>
          </cell>
          <cell r="B979">
            <v>40171000</v>
          </cell>
          <cell r="C979" t="str">
            <v>S</v>
          </cell>
          <cell r="D979">
            <v>1</v>
          </cell>
          <cell r="E979" t="str">
            <v>Aufzinsung Rückstellungen</v>
          </cell>
          <cell r="F979" t="str">
            <v>Int. accumulation for provisions/accruals</v>
          </cell>
          <cell r="H979">
            <v>5</v>
          </cell>
          <cell r="I979">
            <v>1</v>
          </cell>
          <cell r="J979">
            <v>2</v>
          </cell>
          <cell r="K979">
            <v>2</v>
          </cell>
          <cell r="L979">
            <v>1</v>
          </cell>
          <cell r="M979">
            <v>0</v>
          </cell>
          <cell r="N979">
            <v>28</v>
          </cell>
          <cell r="O979">
            <v>40</v>
          </cell>
          <cell r="P979">
            <v>0.42906379999999444</v>
          </cell>
        </row>
        <row r="980">
          <cell r="A980">
            <v>4250015000</v>
          </cell>
          <cell r="B980">
            <v>40171100</v>
          </cell>
          <cell r="C980" t="str">
            <v>S</v>
          </cell>
          <cell r="D980">
            <v>1</v>
          </cell>
          <cell r="E980" t="str">
            <v>Aufzinsung Pensionsrückstellungen</v>
          </cell>
          <cell r="F980" t="str">
            <v>Int. accumulation for provisions f. pensions</v>
          </cell>
          <cell r="G980" t="str">
            <v>x</v>
          </cell>
          <cell r="H980">
            <v>5</v>
          </cell>
          <cell r="I980">
            <v>1</v>
          </cell>
          <cell r="J980">
            <v>2</v>
          </cell>
          <cell r="K980">
            <v>2</v>
          </cell>
          <cell r="L980">
            <v>1</v>
          </cell>
          <cell r="M980">
            <v>0</v>
          </cell>
          <cell r="N980">
            <v>28</v>
          </cell>
          <cell r="O980">
            <v>39</v>
          </cell>
          <cell r="P980">
            <v>0.23490943999999558</v>
          </cell>
        </row>
        <row r="981">
          <cell r="A981">
            <v>4250015100</v>
          </cell>
          <cell r="B981" t="str">
            <v>New Position</v>
          </cell>
          <cell r="C981" t="str">
            <v>H</v>
          </cell>
          <cell r="D981">
            <v>-1</v>
          </cell>
          <cell r="E981" t="str">
            <v>Ertrag aus Plan Assets</v>
          </cell>
          <cell r="F981" t="str">
            <v>Income from Plan Assets</v>
          </cell>
          <cell r="H981">
            <v>15</v>
          </cell>
          <cell r="I981">
            <v>4</v>
          </cell>
          <cell r="J981">
            <v>11</v>
          </cell>
          <cell r="K981">
            <v>5</v>
          </cell>
          <cell r="L981">
            <v>2</v>
          </cell>
          <cell r="M981">
            <v>0</v>
          </cell>
          <cell r="N981">
            <v>49</v>
          </cell>
          <cell r="O981">
            <v>87</v>
          </cell>
          <cell r="P981">
            <v>0.42075479000000371</v>
          </cell>
        </row>
        <row r="982">
          <cell r="A982">
            <v>4250015500</v>
          </cell>
          <cell r="B982" t="str">
            <v>New Position</v>
          </cell>
          <cell r="C982" t="str">
            <v>S</v>
          </cell>
          <cell r="D982">
            <v>1</v>
          </cell>
          <cell r="E982" t="str">
            <v>Aufwand Aufzinsung Pensionsrückstellungen</v>
          </cell>
          <cell r="F982" t="str">
            <v>Expenses Int. accum. for pens.provisions</v>
          </cell>
          <cell r="G982" t="str">
            <v>x</v>
          </cell>
          <cell r="H982">
            <v>20</v>
          </cell>
          <cell r="I982">
            <v>5</v>
          </cell>
          <cell r="J982">
            <v>13</v>
          </cell>
          <cell r="K982">
            <v>7</v>
          </cell>
          <cell r="L982">
            <v>3</v>
          </cell>
          <cell r="M982">
            <v>0</v>
          </cell>
          <cell r="N982">
            <v>77</v>
          </cell>
          <cell r="O982">
            <v>126</v>
          </cell>
          <cell r="P982">
            <v>0.65566422999999929</v>
          </cell>
        </row>
        <row r="983">
          <cell r="A983">
            <v>4250016000</v>
          </cell>
          <cell r="B983" t="str">
            <v>New Position</v>
          </cell>
          <cell r="C983" t="str">
            <v>S</v>
          </cell>
          <cell r="D983">
            <v>1</v>
          </cell>
          <cell r="E983" t="str">
            <v>Aufwand Aufzinsung ATZ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0.12115867</v>
          </cell>
        </row>
        <row r="984">
          <cell r="A984">
            <v>4250017000</v>
          </cell>
          <cell r="B984">
            <v>40171200</v>
          </cell>
          <cell r="C984" t="str">
            <v>S</v>
          </cell>
          <cell r="D984">
            <v>1</v>
          </cell>
          <cell r="E984" t="str">
            <v>Aufzinsung sonst. Rückstellungen</v>
          </cell>
          <cell r="F984" t="str">
            <v>Int. accumulation other provisions/accruals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1</v>
          </cell>
          <cell r="P984">
            <v>7.2995689999999946E-2</v>
          </cell>
        </row>
        <row r="985">
          <cell r="A985">
            <v>4300000000</v>
          </cell>
          <cell r="B985" t="str">
            <v>New Position</v>
          </cell>
          <cell r="C985" t="str">
            <v>H</v>
          </cell>
          <cell r="D985">
            <v>-1</v>
          </cell>
          <cell r="E985" t="str">
            <v>Ergebnis Handels- und Sicherungsgeschäfte</v>
          </cell>
          <cell r="F985" t="str">
            <v>Trading result</v>
          </cell>
          <cell r="H985">
            <v>-3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-6</v>
          </cell>
          <cell r="N985">
            <v>-11</v>
          </cell>
          <cell r="O985">
            <v>-20</v>
          </cell>
          <cell r="P985">
            <v>0.37513395999999943</v>
          </cell>
        </row>
        <row r="986">
          <cell r="A986">
            <v>4300010000</v>
          </cell>
          <cell r="B986" t="str">
            <v>New Position</v>
          </cell>
          <cell r="C986" t="str">
            <v>H</v>
          </cell>
          <cell r="D986">
            <v>-1</v>
          </cell>
          <cell r="E986" t="str">
            <v>Handelsgeschäfte-Ergebnis</v>
          </cell>
          <cell r="G986" t="str">
            <v>x</v>
          </cell>
          <cell r="H986">
            <v>-3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-6</v>
          </cell>
          <cell r="N986">
            <v>-11</v>
          </cell>
          <cell r="O986">
            <v>-20</v>
          </cell>
        </row>
        <row r="987">
          <cell r="A987">
            <v>4300011000</v>
          </cell>
          <cell r="B987">
            <v>40142110</v>
          </cell>
          <cell r="C987" t="str">
            <v>H</v>
          </cell>
          <cell r="D987">
            <v>-1</v>
          </cell>
          <cell r="E987" t="str">
            <v>Ertrag aus Handelsgeschäften</v>
          </cell>
          <cell r="F987" t="str">
            <v>Income from financial instr.held for trading</v>
          </cell>
          <cell r="G987" t="str">
            <v>x</v>
          </cell>
          <cell r="H987">
            <v>-1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14</v>
          </cell>
          <cell r="O987">
            <v>13</v>
          </cell>
        </row>
        <row r="988">
          <cell r="A988">
            <v>4300016000</v>
          </cell>
          <cell r="B988">
            <v>40172110</v>
          </cell>
          <cell r="C988" t="str">
            <v>S</v>
          </cell>
          <cell r="D988">
            <v>1</v>
          </cell>
          <cell r="E988" t="str">
            <v>Aufwendungen aus Handelsgeschäften</v>
          </cell>
          <cell r="F988" t="str">
            <v>Expenses from financial instr.held for trading</v>
          </cell>
          <cell r="H988">
            <v>2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6</v>
          </cell>
          <cell r="N988">
            <v>25</v>
          </cell>
          <cell r="O988">
            <v>33</v>
          </cell>
        </row>
        <row r="989">
          <cell r="A989">
            <v>4300030000</v>
          </cell>
          <cell r="B989" t="str">
            <v>New Position</v>
          </cell>
          <cell r="C989" t="str">
            <v>H</v>
          </cell>
          <cell r="D989">
            <v>-1</v>
          </cell>
          <cell r="E989" t="str">
            <v>Erg. aus ineffektiven Cashflow Hedging Instrumenten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</row>
        <row r="990">
          <cell r="A990">
            <v>4300031100</v>
          </cell>
          <cell r="B990" t="str">
            <v>New Position</v>
          </cell>
          <cell r="C990" t="str">
            <v>H</v>
          </cell>
          <cell r="D990">
            <v>-1</v>
          </cell>
          <cell r="E990" t="str">
            <v>Erträge ineff. Cashflow Hedging Instrumenten</v>
          </cell>
          <cell r="G990" t="str">
            <v>x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</row>
        <row r="991">
          <cell r="A991">
            <v>4300032100</v>
          </cell>
          <cell r="B991" t="str">
            <v>New Position</v>
          </cell>
          <cell r="C991" t="str">
            <v>S</v>
          </cell>
          <cell r="D991">
            <v>1</v>
          </cell>
          <cell r="E991" t="str">
            <v>Aufwand ineff. Cashflow Hedging Instrumenten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</row>
        <row r="992">
          <cell r="A992">
            <v>4300040000</v>
          </cell>
          <cell r="C992" t="str">
            <v>H</v>
          </cell>
          <cell r="D992">
            <v>-1</v>
          </cell>
          <cell r="E992" t="str">
            <v>Ergebnis aus Bewertung Hedges Zeitwertkomponente</v>
          </cell>
          <cell r="G992" t="str">
            <v xml:space="preserve"> 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</row>
        <row r="993">
          <cell r="A993">
            <v>4300041000</v>
          </cell>
          <cell r="C993" t="str">
            <v>H</v>
          </cell>
          <cell r="D993">
            <v>-1</v>
          </cell>
          <cell r="E993" t="str">
            <v>Erträge aus Bewertung Hedges Zeitwert</v>
          </cell>
          <cell r="G993" t="str">
            <v>x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</row>
        <row r="994">
          <cell r="A994">
            <v>4300042000</v>
          </cell>
          <cell r="C994" t="str">
            <v>S</v>
          </cell>
          <cell r="D994">
            <v>1</v>
          </cell>
          <cell r="E994" t="str">
            <v>Aufwendungen aus Bewertung Hedges Zeitwert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</row>
        <row r="995">
          <cell r="A995">
            <v>4300060000</v>
          </cell>
          <cell r="B995" t="str">
            <v>New Position</v>
          </cell>
          <cell r="C995" t="str">
            <v>H</v>
          </cell>
          <cell r="D995">
            <v>-1</v>
          </cell>
          <cell r="E995" t="str">
            <v>Ergebnis Fair Value Hedges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</row>
        <row r="996">
          <cell r="A996">
            <v>4300061100</v>
          </cell>
          <cell r="B996" t="str">
            <v>New Position</v>
          </cell>
          <cell r="C996" t="str">
            <v>H</v>
          </cell>
          <cell r="D996">
            <v>-1</v>
          </cell>
          <cell r="E996" t="str">
            <v>Ertrag aus Fair value Sicherungsintrumenten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</row>
        <row r="997">
          <cell r="A997">
            <v>4300061500</v>
          </cell>
          <cell r="B997" t="str">
            <v>New Position</v>
          </cell>
          <cell r="C997" t="str">
            <v>S</v>
          </cell>
          <cell r="D997">
            <v>1</v>
          </cell>
          <cell r="E997" t="str">
            <v>Aufwand aus Fair value Sicherungsintrumenten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</row>
        <row r="998">
          <cell r="A998">
            <v>4300063100</v>
          </cell>
          <cell r="B998" t="str">
            <v>New Position</v>
          </cell>
          <cell r="C998" t="str">
            <v>H</v>
          </cell>
          <cell r="D998">
            <v>-1</v>
          </cell>
          <cell r="E998" t="str">
            <v>Ertrag gesichertes Grundgeschäft - Fair Value hedges</v>
          </cell>
          <cell r="G998" t="str">
            <v>x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</row>
        <row r="999">
          <cell r="A999">
            <v>4300063500</v>
          </cell>
          <cell r="B999" t="str">
            <v>New Position</v>
          </cell>
          <cell r="C999" t="str">
            <v>S</v>
          </cell>
          <cell r="D999">
            <v>1</v>
          </cell>
          <cell r="E999" t="str">
            <v>Aufwand gesichertes Grundgeschäft - Fair Value hedges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</row>
        <row r="1000">
          <cell r="A1000">
            <v>4400000000</v>
          </cell>
          <cell r="B1000" t="str">
            <v>New Position</v>
          </cell>
          <cell r="C1000" t="str">
            <v>S</v>
          </cell>
          <cell r="D1000">
            <v>1</v>
          </cell>
          <cell r="E1000" t="str">
            <v>Außerplanmäßige AfA auf langfr. finanzielle VG</v>
          </cell>
          <cell r="F1000" t="str">
            <v>Extraordinary depreciation of non-current financial investments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2</v>
          </cell>
          <cell r="N1000">
            <v>10</v>
          </cell>
          <cell r="O1000">
            <v>11</v>
          </cell>
        </row>
        <row r="1001">
          <cell r="A1001">
            <v>4400011000</v>
          </cell>
          <cell r="B1001">
            <v>40150100</v>
          </cell>
          <cell r="C1001" t="str">
            <v>S</v>
          </cell>
          <cell r="D1001">
            <v>1</v>
          </cell>
          <cell r="E1001" t="str">
            <v>Außerplanmäßige AfA auf langfr. finanzielle VG o.z.Verkauf</v>
          </cell>
          <cell r="F1001" t="str">
            <v>Extraordinary depreciation of non-current financial investments excl. held fo sale</v>
          </cell>
          <cell r="G1001" t="str">
            <v>x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2</v>
          </cell>
          <cell r="N1001">
            <v>10</v>
          </cell>
          <cell r="O1001">
            <v>11</v>
          </cell>
        </row>
        <row r="1002">
          <cell r="A1002">
            <v>4400016000</v>
          </cell>
          <cell r="B1002" t="str">
            <v>New Position</v>
          </cell>
          <cell r="C1002" t="str">
            <v>S</v>
          </cell>
          <cell r="D1002">
            <v>1</v>
          </cell>
          <cell r="E1002" t="str">
            <v>Außerplanmäßige AfA auf langfr. finanzielle VG z. Verkauf</v>
          </cell>
          <cell r="F1002" t="str">
            <v>Extraordinary depreciation of non-current financial investments held for sale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</row>
        <row r="1003">
          <cell r="A1003">
            <v>5900000000</v>
          </cell>
          <cell r="B1003">
            <v>60100000</v>
          </cell>
          <cell r="C1003" t="str">
            <v>S</v>
          </cell>
          <cell r="D1003">
            <v>1</v>
          </cell>
          <cell r="E1003" t="str">
            <v>Ertragsteuern</v>
          </cell>
          <cell r="F1003" t="str">
            <v>Income taxes</v>
          </cell>
          <cell r="G1003" t="str">
            <v>x</v>
          </cell>
          <cell r="H1003">
            <v>-101</v>
          </cell>
          <cell r="I1003">
            <v>5</v>
          </cell>
          <cell r="J1003">
            <v>21</v>
          </cell>
          <cell r="K1003">
            <v>1</v>
          </cell>
          <cell r="L1003">
            <v>1</v>
          </cell>
          <cell r="M1003">
            <v>6</v>
          </cell>
          <cell r="N1003">
            <v>17</v>
          </cell>
          <cell r="O1003">
            <v>-51</v>
          </cell>
        </row>
        <row r="1004">
          <cell r="A1004">
            <v>5900010000</v>
          </cell>
          <cell r="B1004">
            <v>60110000</v>
          </cell>
          <cell r="C1004" t="str">
            <v>S</v>
          </cell>
          <cell r="D1004">
            <v>1</v>
          </cell>
          <cell r="E1004" t="str">
            <v>Steuern vom Einkommen und vom Ertrag</v>
          </cell>
          <cell r="F1004" t="str">
            <v>Taxes on income</v>
          </cell>
          <cell r="G1004" t="str">
            <v>x</v>
          </cell>
          <cell r="H1004">
            <v>16</v>
          </cell>
          <cell r="I1004">
            <v>1</v>
          </cell>
          <cell r="J1004">
            <v>1</v>
          </cell>
          <cell r="K1004">
            <v>7</v>
          </cell>
          <cell r="L1004">
            <v>1</v>
          </cell>
          <cell r="M1004">
            <v>4</v>
          </cell>
          <cell r="N1004">
            <v>17</v>
          </cell>
          <cell r="O1004">
            <v>46</v>
          </cell>
        </row>
        <row r="1005">
          <cell r="A1005">
            <v>5900011000</v>
          </cell>
          <cell r="B1005">
            <v>60110100</v>
          </cell>
          <cell r="C1005" t="str">
            <v>S</v>
          </cell>
          <cell r="D1005">
            <v>1</v>
          </cell>
          <cell r="E1005" t="str">
            <v>Steuern vom Einkommen/Ertrag an den Fiskus</v>
          </cell>
          <cell r="F1005" t="str">
            <v>Income tax to be paid to the fiscal office</v>
          </cell>
          <cell r="G1005" t="str">
            <v>x</v>
          </cell>
          <cell r="H1005">
            <v>15</v>
          </cell>
          <cell r="I1005">
            <v>1</v>
          </cell>
          <cell r="J1005">
            <v>1</v>
          </cell>
          <cell r="K1005">
            <v>7</v>
          </cell>
          <cell r="L1005">
            <v>1</v>
          </cell>
          <cell r="M1005">
            <v>4</v>
          </cell>
          <cell r="N1005">
            <v>0</v>
          </cell>
          <cell r="O1005">
            <v>28</v>
          </cell>
        </row>
        <row r="1006">
          <cell r="A1006">
            <v>5900012000</v>
          </cell>
          <cell r="B1006">
            <v>60110200</v>
          </cell>
          <cell r="C1006" t="str">
            <v>S</v>
          </cell>
          <cell r="D1006">
            <v>1</v>
          </cell>
          <cell r="E1006" t="str">
            <v>Steuern vom Eink./Ertrag v.Organträger be-/entlast</v>
          </cell>
          <cell r="F1006" t="str">
            <v>Income tax charged/disburdened by dominant company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</row>
        <row r="1007">
          <cell r="A1007">
            <v>5900013000</v>
          </cell>
          <cell r="B1007">
            <v>60110400</v>
          </cell>
          <cell r="C1007" t="str">
            <v>H</v>
          </cell>
          <cell r="D1007">
            <v>-1</v>
          </cell>
          <cell r="E1007" t="str">
            <v>Erträge aus der Auflösung Steuerrückstellungen</v>
          </cell>
          <cell r="F1007" t="str">
            <v>Income f. the disposal of tax provisions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3</v>
          </cell>
          <cell r="O1007">
            <v>3</v>
          </cell>
        </row>
        <row r="1008">
          <cell r="A1008">
            <v>5900014000</v>
          </cell>
          <cell r="B1008">
            <v>60110500</v>
          </cell>
          <cell r="C1008" t="str">
            <v>H</v>
          </cell>
          <cell r="D1008">
            <v>-1</v>
          </cell>
          <cell r="E1008" t="str">
            <v>Erträge aus Steuererstattungen Eink./Ertrag Vorjahre</v>
          </cell>
          <cell r="F1008" t="str">
            <v>Income f. income tax refunds of previous year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</row>
        <row r="1009">
          <cell r="A1009">
            <v>5900017000</v>
          </cell>
          <cell r="B1009" t="str">
            <v>New Position</v>
          </cell>
          <cell r="C1009" t="str">
            <v>S</v>
          </cell>
          <cell r="D1009">
            <v>1</v>
          </cell>
          <cell r="E1009" t="str">
            <v>Aufw. Steuernachzahlungen Vorjahre / Betriebsprüfungen</v>
          </cell>
          <cell r="H1009">
            <v>1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20</v>
          </cell>
          <cell r="O1009">
            <v>21</v>
          </cell>
        </row>
        <row r="1010">
          <cell r="A1010">
            <v>5900021000</v>
          </cell>
          <cell r="B1010">
            <v>60120000</v>
          </cell>
          <cell r="C1010" t="str">
            <v>S</v>
          </cell>
          <cell r="D1010">
            <v>1</v>
          </cell>
          <cell r="E1010" t="str">
            <v>Latente Steuern</v>
          </cell>
          <cell r="F1010" t="str">
            <v>Deferred taxes</v>
          </cell>
          <cell r="H1010">
            <v>-117</v>
          </cell>
          <cell r="I1010">
            <v>4</v>
          </cell>
          <cell r="J1010">
            <v>20</v>
          </cell>
          <cell r="K1010">
            <v>-6</v>
          </cell>
          <cell r="L1010">
            <v>0</v>
          </cell>
          <cell r="M1010">
            <v>2</v>
          </cell>
          <cell r="N1010">
            <v>0</v>
          </cell>
          <cell r="O1010">
            <v>-97</v>
          </cell>
        </row>
        <row r="1013">
          <cell r="A1013" t="str">
            <v>EBT</v>
          </cell>
          <cell r="H1013">
            <v>-320</v>
          </cell>
          <cell r="I1013">
            <v>23</v>
          </cell>
          <cell r="J1013">
            <v>107</v>
          </cell>
          <cell r="K1013">
            <v>-10</v>
          </cell>
          <cell r="L1013">
            <v>4</v>
          </cell>
          <cell r="M1013">
            <v>17</v>
          </cell>
          <cell r="N1013">
            <v>172</v>
          </cell>
          <cell r="O1013">
            <v>-8</v>
          </cell>
        </row>
        <row r="1014">
          <cell r="E1014" t="str">
            <v>Zinsergebnis</v>
          </cell>
          <cell r="H1014">
            <v>-14</v>
          </cell>
          <cell r="I1014">
            <v>-1</v>
          </cell>
          <cell r="J1014">
            <v>-6</v>
          </cell>
          <cell r="K1014">
            <v>-5</v>
          </cell>
          <cell r="L1014">
            <v>-1</v>
          </cell>
          <cell r="M1014">
            <v>-4</v>
          </cell>
          <cell r="N1014">
            <v>-40</v>
          </cell>
          <cell r="O1014">
            <v>-74</v>
          </cell>
        </row>
        <row r="1015">
          <cell r="A1015" t="str">
            <v>EBIT</v>
          </cell>
          <cell r="H1015">
            <v>-306</v>
          </cell>
          <cell r="I1015">
            <v>24</v>
          </cell>
          <cell r="J1015">
            <v>113</v>
          </cell>
          <cell r="K1015">
            <v>-5</v>
          </cell>
          <cell r="L1015">
            <v>5</v>
          </cell>
          <cell r="M1015">
            <v>21</v>
          </cell>
          <cell r="N1015">
            <v>212</v>
          </cell>
          <cell r="O1015">
            <v>66</v>
          </cell>
        </row>
        <row r="1016">
          <cell r="E1016" t="str">
            <v>Abschreibungen (betrieblich)</v>
          </cell>
          <cell r="H1016">
            <v>271</v>
          </cell>
          <cell r="I1016">
            <v>14</v>
          </cell>
          <cell r="J1016">
            <v>22</v>
          </cell>
          <cell r="K1016">
            <v>15</v>
          </cell>
          <cell r="L1016">
            <v>9</v>
          </cell>
          <cell r="M1016">
            <v>7</v>
          </cell>
          <cell r="N1016">
            <v>1</v>
          </cell>
          <cell r="O1016">
            <v>340</v>
          </cell>
        </row>
        <row r="1017">
          <cell r="E1017" t="str">
            <v>Abschreibungen (Equity)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</row>
        <row r="1018">
          <cell r="E1018" t="str">
            <v>Abschreibungen (Finanzanlagevermögen)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2</v>
          </cell>
          <cell r="N1018">
            <v>10</v>
          </cell>
          <cell r="O1018">
            <v>11</v>
          </cell>
        </row>
        <row r="1019">
          <cell r="E1019" t="str">
            <v>Abschreibungen auf VG zum Verkauf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</row>
        <row r="1020">
          <cell r="E1020" t="str">
            <v>Abschreibungen auf kurzfr. Finanzanlagen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</row>
        <row r="1021">
          <cell r="E1021" t="str">
            <v>Aufw. aus Abgang Finanzanlagevermögen (Sondersachverhalt LSG)</v>
          </cell>
          <cell r="K1021">
            <v>0</v>
          </cell>
        </row>
        <row r="1022">
          <cell r="A1022" t="str">
            <v>EBITDA</v>
          </cell>
          <cell r="H1022">
            <v>-35</v>
          </cell>
          <cell r="I1022">
            <v>38</v>
          </cell>
          <cell r="J1022">
            <v>135</v>
          </cell>
          <cell r="K1022">
            <v>10</v>
          </cell>
          <cell r="L1022">
            <v>14</v>
          </cell>
          <cell r="M1022">
            <v>30</v>
          </cell>
          <cell r="N1022">
            <v>223</v>
          </cell>
          <cell r="O1022">
            <v>417</v>
          </cell>
        </row>
        <row r="1023">
          <cell r="E1023" t="str">
            <v>Gewinnabführung</v>
          </cell>
          <cell r="H1023">
            <v>5</v>
          </cell>
        </row>
        <row r="1024">
          <cell r="E1024" t="str">
            <v>Verlustübernahme</v>
          </cell>
          <cell r="H1024">
            <v>0</v>
          </cell>
        </row>
        <row r="1025">
          <cell r="A1025" t="str">
            <v>EBITDA (Passage)</v>
          </cell>
          <cell r="H1025">
            <v>-40</v>
          </cell>
        </row>
        <row r="1027">
          <cell r="A1027" t="str">
            <v>EBIT (Passage)</v>
          </cell>
          <cell r="H1027">
            <v>-311</v>
          </cell>
        </row>
        <row r="1030">
          <cell r="A1030" t="str">
            <v>EBIT ohne Beteiligungsergebnis</v>
          </cell>
          <cell r="H1030">
            <v>-290</v>
          </cell>
          <cell r="I1030">
            <v>21</v>
          </cell>
          <cell r="J1030">
            <v>107</v>
          </cell>
          <cell r="K1030">
            <v>-4</v>
          </cell>
          <cell r="L1030">
            <v>5</v>
          </cell>
          <cell r="M1030">
            <v>21</v>
          </cell>
          <cell r="N1030">
            <v>-54</v>
          </cell>
          <cell r="O1030">
            <v>-192</v>
          </cell>
        </row>
        <row r="1031">
          <cell r="A1031" t="str">
            <v>Beteiligungsergebnis lt. Elkes Datei</v>
          </cell>
          <cell r="H1031">
            <v>-22</v>
          </cell>
          <cell r="I1031">
            <v>3</v>
          </cell>
          <cell r="J1031">
            <v>6</v>
          </cell>
          <cell r="K1031">
            <v>-1.5</v>
          </cell>
          <cell r="L1031">
            <v>0</v>
          </cell>
          <cell r="M1031">
            <v>6</v>
          </cell>
        </row>
        <row r="1032">
          <cell r="A1032" t="str">
            <v>neues EBIT</v>
          </cell>
          <cell r="H1032">
            <v>-312</v>
          </cell>
          <cell r="I1032">
            <v>24</v>
          </cell>
          <cell r="J1032">
            <v>113</v>
          </cell>
          <cell r="K1032">
            <v>-5.5</v>
          </cell>
          <cell r="L1032">
            <v>5</v>
          </cell>
          <cell r="M1032">
            <v>27</v>
          </cell>
          <cell r="N1032">
            <v>-54</v>
          </cell>
          <cell r="O1032">
            <v>-192</v>
          </cell>
        </row>
        <row r="1033">
          <cell r="A1033" t="str">
            <v>neues EBITDA</v>
          </cell>
          <cell r="H1033">
            <v>-41</v>
          </cell>
          <cell r="I1033">
            <v>38</v>
          </cell>
          <cell r="J1033">
            <v>135</v>
          </cell>
          <cell r="K1033">
            <v>9.5</v>
          </cell>
          <cell r="L1033">
            <v>14</v>
          </cell>
          <cell r="M1033">
            <v>36</v>
          </cell>
          <cell r="N1033">
            <v>-43</v>
          </cell>
          <cell r="O1033">
            <v>159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40">
          <cell r="B40" t="str">
            <v>EBIT</v>
          </cell>
        </row>
        <row r="42">
          <cell r="B42" t="str">
            <v xml:space="preserve">Konzern </v>
          </cell>
          <cell r="D42">
            <v>-232</v>
          </cell>
          <cell r="E42">
            <v>-496</v>
          </cell>
        </row>
        <row r="43">
          <cell r="B43" t="str">
            <v>davon Geschäftsfeld:</v>
          </cell>
        </row>
        <row r="44">
          <cell r="B44" t="str">
            <v>Passage Airline Gruppe*</v>
          </cell>
          <cell r="D44">
            <v>-312</v>
          </cell>
          <cell r="E44">
            <v>-503</v>
          </cell>
        </row>
        <row r="45">
          <cell r="B45" t="str">
            <v>Logistik</v>
          </cell>
          <cell r="D45">
            <v>24</v>
          </cell>
          <cell r="E45">
            <v>33</v>
          </cell>
        </row>
        <row r="46">
          <cell r="B46" t="str">
            <v>Technik</v>
          </cell>
          <cell r="D46">
            <v>113</v>
          </cell>
          <cell r="E46">
            <v>76</v>
          </cell>
        </row>
        <row r="47">
          <cell r="B47" t="str">
            <v>IT Services</v>
          </cell>
          <cell r="D47">
            <v>5</v>
          </cell>
          <cell r="E47">
            <v>2</v>
          </cell>
        </row>
        <row r="48">
          <cell r="B48" t="str">
            <v>Catering</v>
          </cell>
          <cell r="D48">
            <v>-5.5</v>
          </cell>
          <cell r="E48">
            <v>-8</v>
          </cell>
        </row>
        <row r="49">
          <cell r="B49" t="str">
            <v>Sonstige</v>
          </cell>
          <cell r="D49">
            <v>-27</v>
          </cell>
          <cell r="E49">
            <v>-91</v>
          </cell>
        </row>
        <row r="53">
          <cell r="B53" t="str">
            <v>EBITDA</v>
          </cell>
        </row>
        <row r="55">
          <cell r="B55" t="str">
            <v xml:space="preserve">Konzern </v>
          </cell>
          <cell r="D55">
            <v>108</v>
          </cell>
          <cell r="E55">
            <v>-2</v>
          </cell>
        </row>
        <row r="56">
          <cell r="B56" t="str">
            <v>davon Geschäftsfeld:</v>
          </cell>
        </row>
        <row r="57">
          <cell r="B57" t="str">
            <v>Passage Airline Gruppe*</v>
          </cell>
          <cell r="D57">
            <v>-41</v>
          </cell>
          <cell r="E57">
            <v>-74</v>
          </cell>
        </row>
        <row r="58">
          <cell r="B58" t="str">
            <v>Logistik</v>
          </cell>
          <cell r="D58">
            <v>38</v>
          </cell>
          <cell r="E58">
            <v>40</v>
          </cell>
        </row>
        <row r="59">
          <cell r="B59" t="str">
            <v>Technik</v>
          </cell>
          <cell r="D59">
            <v>135</v>
          </cell>
          <cell r="E59">
            <v>100</v>
          </cell>
        </row>
        <row r="60">
          <cell r="B60" t="str">
            <v>IT Services</v>
          </cell>
          <cell r="D60">
            <v>14</v>
          </cell>
          <cell r="E60">
            <v>11</v>
          </cell>
        </row>
        <row r="61">
          <cell r="B61" t="str">
            <v>Catering</v>
          </cell>
          <cell r="D61">
            <v>9.5</v>
          </cell>
          <cell r="E61">
            <v>8</v>
          </cell>
        </row>
        <row r="62">
          <cell r="B62" t="str">
            <v>Sonstige</v>
          </cell>
          <cell r="D62">
            <v>-7</v>
          </cell>
          <cell r="E62">
            <v>-82</v>
          </cell>
        </row>
      </sheetData>
      <sheetData sheetId="22" refreshError="1"/>
      <sheetData sheetId="23">
        <row r="16">
          <cell r="B16" t="str">
            <v>Außenumsätze</v>
          </cell>
          <cell r="C16">
            <v>4744</v>
          </cell>
          <cell r="D16">
            <v>4912</v>
          </cell>
          <cell r="E16">
            <v>576</v>
          </cell>
          <cell r="F16">
            <v>594</v>
          </cell>
          <cell r="G16">
            <v>634</v>
          </cell>
          <cell r="H16">
            <v>626</v>
          </cell>
          <cell r="I16">
            <v>63</v>
          </cell>
          <cell r="J16">
            <v>63</v>
          </cell>
          <cell r="K16">
            <v>445</v>
          </cell>
          <cell r="L16">
            <v>433</v>
          </cell>
          <cell r="M16">
            <v>6462</v>
          </cell>
          <cell r="N16">
            <v>6628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6462</v>
          </cell>
          <cell r="T16">
            <v>6628</v>
          </cell>
        </row>
        <row r="17">
          <cell r="B17" t="str">
            <v>davon Verkehrserlöse</v>
          </cell>
          <cell r="C17">
            <v>4483</v>
          </cell>
          <cell r="D17">
            <v>4646</v>
          </cell>
          <cell r="E17">
            <v>566</v>
          </cell>
          <cell r="F17">
            <v>580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5049</v>
          </cell>
          <cell r="N17">
            <v>5226</v>
          </cell>
          <cell r="O17">
            <v>0</v>
          </cell>
          <cell r="P17">
            <v>0</v>
          </cell>
          <cell r="Q17">
            <v>112</v>
          </cell>
          <cell r="R17">
            <v>112</v>
          </cell>
          <cell r="S17">
            <v>5161</v>
          </cell>
          <cell r="T17">
            <v>5338</v>
          </cell>
        </row>
        <row r="18">
          <cell r="B18" t="str">
            <v>Konzerninnenumsätze</v>
          </cell>
          <cell r="C18">
            <v>156</v>
          </cell>
          <cell r="D18">
            <v>157</v>
          </cell>
          <cell r="E18">
            <v>7</v>
          </cell>
          <cell r="F18">
            <v>6</v>
          </cell>
          <cell r="G18">
            <v>419</v>
          </cell>
          <cell r="H18">
            <v>368</v>
          </cell>
          <cell r="I18">
            <v>95</v>
          </cell>
          <cell r="J18">
            <v>87</v>
          </cell>
          <cell r="K18">
            <v>136</v>
          </cell>
          <cell r="L18">
            <v>136</v>
          </cell>
          <cell r="M18">
            <v>813</v>
          </cell>
          <cell r="N18">
            <v>754</v>
          </cell>
          <cell r="O18">
            <v>0</v>
          </cell>
          <cell r="P18">
            <v>0</v>
          </cell>
          <cell r="Q18">
            <v>-813</v>
          </cell>
          <cell r="R18">
            <v>-754</v>
          </cell>
          <cell r="S18">
            <v>0</v>
          </cell>
          <cell r="T18">
            <v>0</v>
          </cell>
        </row>
        <row r="19">
          <cell r="B19" t="str">
            <v>Umsatzerlöse</v>
          </cell>
          <cell r="C19">
            <v>4900</v>
          </cell>
          <cell r="D19">
            <v>5069</v>
          </cell>
          <cell r="E19">
            <v>583</v>
          </cell>
          <cell r="F19">
            <v>600</v>
          </cell>
          <cell r="G19">
            <v>1053</v>
          </cell>
          <cell r="H19">
            <v>994</v>
          </cell>
          <cell r="I19">
            <v>158</v>
          </cell>
          <cell r="J19">
            <v>150</v>
          </cell>
          <cell r="K19">
            <v>581</v>
          </cell>
          <cell r="L19">
            <v>569</v>
          </cell>
          <cell r="M19">
            <v>7275</v>
          </cell>
          <cell r="N19">
            <v>7382</v>
          </cell>
          <cell r="O19">
            <v>0</v>
          </cell>
          <cell r="P19">
            <v>0</v>
          </cell>
          <cell r="Q19">
            <v>-813</v>
          </cell>
          <cell r="R19">
            <v>-754</v>
          </cell>
          <cell r="S19">
            <v>6462</v>
          </cell>
          <cell r="T19">
            <v>6628</v>
          </cell>
        </row>
        <row r="20">
          <cell r="B20" t="str">
            <v>operative sonstige Erträge</v>
          </cell>
          <cell r="C20">
            <v>216</v>
          </cell>
          <cell r="D20">
            <v>303</v>
          </cell>
          <cell r="E20">
            <v>23</v>
          </cell>
          <cell r="F20">
            <v>21</v>
          </cell>
          <cell r="G20">
            <v>64</v>
          </cell>
          <cell r="H20">
            <v>51</v>
          </cell>
          <cell r="I20">
            <v>4</v>
          </cell>
          <cell r="J20">
            <v>6</v>
          </cell>
          <cell r="K20">
            <v>13</v>
          </cell>
          <cell r="L20">
            <v>22</v>
          </cell>
          <cell r="M20">
            <v>320</v>
          </cell>
          <cell r="N20">
            <v>403</v>
          </cell>
          <cell r="O20">
            <v>349</v>
          </cell>
          <cell r="P20">
            <v>351</v>
          </cell>
          <cell r="Q20">
            <v>-189</v>
          </cell>
          <cell r="R20">
            <v>-210</v>
          </cell>
          <cell r="S20">
            <v>480</v>
          </cell>
          <cell r="T20">
            <v>544</v>
          </cell>
        </row>
        <row r="21">
          <cell r="B21" t="str">
            <v>operative Gesamterlöse</v>
          </cell>
          <cell r="C21">
            <v>5116</v>
          </cell>
          <cell r="D21">
            <v>5372</v>
          </cell>
          <cell r="E21">
            <v>606</v>
          </cell>
          <cell r="F21">
            <v>621</v>
          </cell>
          <cell r="G21">
            <v>1117</v>
          </cell>
          <cell r="H21">
            <v>1045</v>
          </cell>
          <cell r="I21">
            <v>162</v>
          </cell>
          <cell r="J21">
            <v>156</v>
          </cell>
          <cell r="K21">
            <v>594</v>
          </cell>
          <cell r="L21">
            <v>591</v>
          </cell>
          <cell r="M21">
            <v>7595</v>
          </cell>
          <cell r="N21">
            <v>7785</v>
          </cell>
          <cell r="O21">
            <v>349</v>
          </cell>
          <cell r="P21">
            <v>351</v>
          </cell>
          <cell r="Q21">
            <v>-1002</v>
          </cell>
          <cell r="R21">
            <v>-964</v>
          </cell>
          <cell r="S21">
            <v>6942</v>
          </cell>
          <cell r="T21">
            <v>7172</v>
          </cell>
        </row>
        <row r="22">
          <cell r="B22" t="str">
            <v>operative betriebliche Aufwendungen</v>
          </cell>
          <cell r="C22">
            <v>5448</v>
          </cell>
          <cell r="D22">
            <v>5735</v>
          </cell>
          <cell r="E22">
            <v>585</v>
          </cell>
          <cell r="F22">
            <v>593</v>
          </cell>
          <cell r="G22">
            <v>1020</v>
          </cell>
          <cell r="H22">
            <v>964</v>
          </cell>
          <cell r="I22">
            <v>157</v>
          </cell>
          <cell r="J22">
            <v>153</v>
          </cell>
          <cell r="K22">
            <v>598</v>
          </cell>
          <cell r="L22">
            <v>588</v>
          </cell>
          <cell r="M22">
            <v>7808</v>
          </cell>
          <cell r="N22">
            <v>8033</v>
          </cell>
          <cell r="O22">
            <v>370</v>
          </cell>
          <cell r="P22">
            <v>454</v>
          </cell>
          <cell r="Q22">
            <v>-991</v>
          </cell>
          <cell r="R22">
            <v>-956</v>
          </cell>
          <cell r="S22">
            <v>7187</v>
          </cell>
          <cell r="T22">
            <v>7531</v>
          </cell>
        </row>
        <row r="23">
          <cell r="B23" t="str">
            <v>davon Materialaufwand</v>
          </cell>
          <cell r="C23">
            <v>3400</v>
          </cell>
          <cell r="D23">
            <v>3579</v>
          </cell>
          <cell r="E23">
            <v>417</v>
          </cell>
          <cell r="F23">
            <v>431</v>
          </cell>
          <cell r="G23">
            <v>535</v>
          </cell>
          <cell r="H23">
            <v>475</v>
          </cell>
          <cell r="I23">
            <v>27</v>
          </cell>
          <cell r="J23">
            <v>28</v>
          </cell>
          <cell r="K23">
            <v>254</v>
          </cell>
          <cell r="L23">
            <v>249</v>
          </cell>
          <cell r="M23">
            <v>4633</v>
          </cell>
          <cell r="N23">
            <v>4762</v>
          </cell>
          <cell r="O23">
            <v>31</v>
          </cell>
          <cell r="P23">
            <v>26</v>
          </cell>
          <cell r="Q23">
            <v>-731</v>
          </cell>
          <cell r="R23">
            <v>-689</v>
          </cell>
          <cell r="S23">
            <v>3933</v>
          </cell>
          <cell r="T23">
            <v>4099</v>
          </cell>
        </row>
        <row r="24">
          <cell r="B24" t="str">
            <v>davon Personalaufwand</v>
          </cell>
          <cell r="C24">
            <v>1026</v>
          </cell>
          <cell r="D24">
            <v>998</v>
          </cell>
          <cell r="E24">
            <v>97</v>
          </cell>
          <cell r="F24">
            <v>98</v>
          </cell>
          <cell r="G24">
            <v>304</v>
          </cell>
          <cell r="H24">
            <v>301</v>
          </cell>
          <cell r="I24">
            <v>61</v>
          </cell>
          <cell r="J24">
            <v>63</v>
          </cell>
          <cell r="K24">
            <v>226</v>
          </cell>
          <cell r="L24">
            <v>224</v>
          </cell>
          <cell r="M24">
            <v>1714</v>
          </cell>
          <cell r="N24">
            <v>1684</v>
          </cell>
          <cell r="O24">
            <v>83</v>
          </cell>
          <cell r="P24">
            <v>105</v>
          </cell>
          <cell r="Q24">
            <v>1</v>
          </cell>
          <cell r="R24">
            <v>-1</v>
          </cell>
          <cell r="S24">
            <v>1798</v>
          </cell>
          <cell r="T24">
            <v>1788</v>
          </cell>
        </row>
        <row r="25">
          <cell r="B25" t="str">
            <v>davon Abschreibungen (planmäßig)</v>
          </cell>
          <cell r="C25">
            <v>268</v>
          </cell>
          <cell r="D25">
            <v>349</v>
          </cell>
          <cell r="E25">
            <v>14</v>
          </cell>
          <cell r="F25">
            <v>7</v>
          </cell>
          <cell r="G25">
            <v>22</v>
          </cell>
          <cell r="H25">
            <v>24</v>
          </cell>
          <cell r="I25">
            <v>9</v>
          </cell>
          <cell r="J25">
            <v>9</v>
          </cell>
          <cell r="K25">
            <v>15</v>
          </cell>
          <cell r="L25">
            <v>16</v>
          </cell>
          <cell r="M25">
            <v>328</v>
          </cell>
          <cell r="N25">
            <v>405</v>
          </cell>
          <cell r="O25">
            <v>8</v>
          </cell>
          <cell r="P25">
            <v>10</v>
          </cell>
          <cell r="Q25">
            <v>1</v>
          </cell>
          <cell r="R25">
            <v>1</v>
          </cell>
          <cell r="S25">
            <v>337</v>
          </cell>
          <cell r="T25">
            <v>416</v>
          </cell>
        </row>
        <row r="26">
          <cell r="B26" t="str">
            <v>davon  operative sonstige Aufwendungen</v>
          </cell>
          <cell r="C26">
            <v>754</v>
          </cell>
          <cell r="D26">
            <v>809</v>
          </cell>
          <cell r="E26">
            <v>57</v>
          </cell>
          <cell r="F26">
            <v>57</v>
          </cell>
          <cell r="G26">
            <v>159</v>
          </cell>
          <cell r="H26">
            <v>164</v>
          </cell>
          <cell r="I26">
            <v>60</v>
          </cell>
          <cell r="J26">
            <v>53</v>
          </cell>
          <cell r="K26">
            <v>103</v>
          </cell>
          <cell r="L26">
            <v>99</v>
          </cell>
          <cell r="M26">
            <v>1133</v>
          </cell>
          <cell r="N26">
            <v>1182</v>
          </cell>
          <cell r="O26">
            <v>248</v>
          </cell>
          <cell r="P26">
            <v>313</v>
          </cell>
          <cell r="Q26">
            <v>-262</v>
          </cell>
          <cell r="R26">
            <v>-267</v>
          </cell>
          <cell r="S26">
            <v>1119</v>
          </cell>
          <cell r="T26">
            <v>1228</v>
          </cell>
        </row>
        <row r="27">
          <cell r="B27" t="str">
            <v>operatives Ergebnis</v>
          </cell>
          <cell r="C27">
            <v>-332</v>
          </cell>
          <cell r="D27">
            <v>-363</v>
          </cell>
          <cell r="E27">
            <v>21</v>
          </cell>
          <cell r="F27">
            <v>28</v>
          </cell>
          <cell r="G27">
            <v>97</v>
          </cell>
          <cell r="H27">
            <v>81</v>
          </cell>
          <cell r="I27">
            <v>5</v>
          </cell>
          <cell r="J27">
            <v>3</v>
          </cell>
          <cell r="K27">
            <v>-4</v>
          </cell>
          <cell r="L27">
            <v>3</v>
          </cell>
          <cell r="M27">
            <v>-213</v>
          </cell>
          <cell r="N27">
            <v>-248</v>
          </cell>
          <cell r="O27">
            <v>-21</v>
          </cell>
          <cell r="P27">
            <v>-103</v>
          </cell>
          <cell r="Q27">
            <v>-11</v>
          </cell>
          <cell r="R27">
            <v>-8</v>
          </cell>
          <cell r="S27">
            <v>-245</v>
          </cell>
          <cell r="T27">
            <v>-359</v>
          </cell>
        </row>
        <row r="28">
          <cell r="B28" t="str">
            <v>Übrige Segmenterträge</v>
          </cell>
          <cell r="C28">
            <v>35</v>
          </cell>
          <cell r="D28">
            <v>13</v>
          </cell>
          <cell r="E28">
            <v>0</v>
          </cell>
          <cell r="F28">
            <v>1</v>
          </cell>
          <cell r="G28">
            <v>4</v>
          </cell>
          <cell r="H28">
            <v>8</v>
          </cell>
          <cell r="I28">
            <v>0</v>
          </cell>
          <cell r="J28">
            <v>0</v>
          </cell>
          <cell r="K28">
            <v>1</v>
          </cell>
          <cell r="L28">
            <v>0</v>
          </cell>
          <cell r="M28">
            <v>40</v>
          </cell>
          <cell r="N28">
            <v>22</v>
          </cell>
          <cell r="O28">
            <v>24</v>
          </cell>
          <cell r="P28">
            <v>7</v>
          </cell>
          <cell r="Q28">
            <v>16</v>
          </cell>
          <cell r="R28">
            <v>3</v>
          </cell>
          <cell r="S28">
            <v>80</v>
          </cell>
          <cell r="T28">
            <v>32</v>
          </cell>
        </row>
        <row r="29">
          <cell r="B29" t="str">
            <v>Bestandsveränderungen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</row>
        <row r="30">
          <cell r="B30" t="str">
            <v>Andere aktivierte Eigenleistungen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</row>
        <row r="31">
          <cell r="B31" t="str">
            <v>Sonstige betriebliche Erträge</v>
          </cell>
          <cell r="C31" t="e">
            <v>#REF!</v>
          </cell>
          <cell r="D31" t="e">
            <v>#REF!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 t="e">
            <v>#REF!</v>
          </cell>
          <cell r="Q31" t="e">
            <v>#REF!</v>
          </cell>
          <cell r="R31" t="e">
            <v>#REF!</v>
          </cell>
          <cell r="S31" t="e">
            <v>#REF!</v>
          </cell>
          <cell r="T31" t="e">
            <v>#REF!</v>
          </cell>
        </row>
        <row r="32">
          <cell r="C32">
            <v>0</v>
          </cell>
          <cell r="D32" t="e">
            <v>#REF!</v>
          </cell>
          <cell r="E32">
            <v>0</v>
          </cell>
          <cell r="F32" t="e">
            <v>#REF!</v>
          </cell>
          <cell r="G32">
            <v>0</v>
          </cell>
          <cell r="H32" t="e">
            <v>#REF!</v>
          </cell>
          <cell r="I32">
            <v>0</v>
          </cell>
          <cell r="J32" t="e">
            <v>#REF!</v>
          </cell>
          <cell r="K32">
            <v>0</v>
          </cell>
          <cell r="L32" t="e">
            <v>#REF!</v>
          </cell>
          <cell r="M32">
            <v>0</v>
          </cell>
          <cell r="N32" t="e">
            <v>#REF!</v>
          </cell>
          <cell r="O32">
            <v>0</v>
          </cell>
          <cell r="P32" t="e">
            <v>#REF!</v>
          </cell>
          <cell r="Q32">
            <v>0</v>
          </cell>
          <cell r="R32" t="e">
            <v>#REF!</v>
          </cell>
          <cell r="S32">
            <v>0</v>
          </cell>
          <cell r="T32" t="e">
            <v>#REF!</v>
          </cell>
        </row>
        <row r="33">
          <cell r="B33" t="str">
            <v>Übrige Segmentaufwendungen</v>
          </cell>
          <cell r="C33">
            <v>6</v>
          </cell>
          <cell r="D33">
            <v>84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1</v>
          </cell>
          <cell r="L33">
            <v>0</v>
          </cell>
          <cell r="M33">
            <v>7</v>
          </cell>
          <cell r="N33">
            <v>85</v>
          </cell>
          <cell r="O33">
            <v>8</v>
          </cell>
          <cell r="P33">
            <v>1</v>
          </cell>
          <cell r="Q33">
            <v>3</v>
          </cell>
          <cell r="R33">
            <v>50</v>
          </cell>
          <cell r="S33">
            <v>18</v>
          </cell>
          <cell r="T33">
            <v>136</v>
          </cell>
        </row>
        <row r="34">
          <cell r="B34" t="str">
            <v>davon außerplanmäßige Abwertungen</v>
          </cell>
          <cell r="C34">
            <v>3.1053519999999999</v>
          </cell>
          <cell r="D34">
            <v>79.817312000000001</v>
          </cell>
          <cell r="E34">
            <v>0</v>
          </cell>
          <cell r="F34">
            <v>0</v>
          </cell>
          <cell r="G34">
            <v>0</v>
          </cell>
          <cell r="H34">
            <v>2.34E-4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3.1053519999999999</v>
          </cell>
          <cell r="N34">
            <v>79.817546000000007</v>
          </cell>
          <cell r="O34">
            <v>0</v>
          </cell>
          <cell r="P34">
            <v>0</v>
          </cell>
          <cell r="Q34">
            <v>-0.10535199999999989</v>
          </cell>
          <cell r="R34">
            <v>0.18245399999999279</v>
          </cell>
          <cell r="S34">
            <v>3</v>
          </cell>
          <cell r="T34">
            <v>80</v>
          </cell>
        </row>
      </sheetData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Deckblatt"/>
      <sheetName val="op_Erg_Konzern"/>
      <sheetName val="Mio-Datei"/>
      <sheetName val="Mio-Datei gerundet Bilanz"/>
      <sheetName val="Mio-Datei gerundet GuV"/>
      <sheetName val="Mio-Datei Segmente"/>
      <sheetName val="Mio-Datei Segmente gerundet"/>
      <sheetName val="Mio-Datei Segmente Op.Ergebnis"/>
      <sheetName val="Mio-Datei Segmente Seg.ergebnis"/>
      <sheetName val="Mio-Datei Segmente Seg.erg. ger"/>
      <sheetName val="Umsatzerlöse_Verkehrserlöse DLH"/>
      <sheetName val="Segmentinvestitionen"/>
      <sheetName val="Segmentinvestitionen gerundet"/>
      <sheetName val="Korr. Equityausw. TC_Ameco Pass"/>
      <sheetName val="Korrekt. Equityausweis TC_Ameco"/>
      <sheetName val="666"/>
      <sheetName val="Zentralfunktionen"/>
      <sheetName val="BExRepositorySheet"/>
      <sheetName val="Marginalien"/>
      <sheetName val="Uebersicht_ERG"/>
      <sheetName val="Segment n. Geschäftsfeld"/>
      <sheetName val="Zusammenstellung Paket"/>
      <sheetName val="Q-only"/>
      <sheetName val="Beschriftu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>
            <v>1000000000</v>
          </cell>
          <cell r="B4">
            <v>10000000</v>
          </cell>
          <cell r="C4" t="str">
            <v>S</v>
          </cell>
          <cell r="D4">
            <v>1</v>
          </cell>
          <cell r="E4" t="str">
            <v>A K T I V A</v>
          </cell>
          <cell r="F4" t="str">
            <v>A S S E T S</v>
          </cell>
          <cell r="G4"/>
          <cell r="H4">
            <v>26965</v>
          </cell>
          <cell r="I4">
            <v>1141</v>
          </cell>
          <cell r="J4">
            <v>3299</v>
          </cell>
          <cell r="K4">
            <v>1661</v>
          </cell>
          <cell r="L4">
            <v>323</v>
          </cell>
          <cell r="M4">
            <v>2494</v>
          </cell>
          <cell r="N4">
            <v>2220</v>
          </cell>
          <cell r="O4">
            <v>38103</v>
          </cell>
        </row>
        <row r="5">
          <cell r="A5">
            <v>1300000000</v>
          </cell>
          <cell r="B5" t="str">
            <v>New Position</v>
          </cell>
          <cell r="C5" t="str">
            <v>S</v>
          </cell>
          <cell r="D5">
            <v>1</v>
          </cell>
          <cell r="E5" t="str">
            <v>Langfristige Vermögenswerte</v>
          </cell>
          <cell r="F5" t="str">
            <v>Non-current assets</v>
          </cell>
          <cell r="G5"/>
          <cell r="H5">
            <v>20402</v>
          </cell>
          <cell r="I5">
            <v>676</v>
          </cell>
          <cell r="J5">
            <v>2025</v>
          </cell>
          <cell r="K5">
            <v>1083</v>
          </cell>
          <cell r="L5">
            <v>163</v>
          </cell>
          <cell r="M5">
            <v>1194</v>
          </cell>
          <cell r="N5">
            <v>0</v>
          </cell>
          <cell r="O5">
            <v>25543</v>
          </cell>
        </row>
        <row r="6">
          <cell r="A6">
            <v>1310000000</v>
          </cell>
          <cell r="B6">
            <v>10310000</v>
          </cell>
          <cell r="C6" t="str">
            <v>S</v>
          </cell>
          <cell r="D6">
            <v>1</v>
          </cell>
          <cell r="E6" t="str">
            <v>Immaterielle Vermögenswerte</v>
          </cell>
          <cell r="F6" t="str">
            <v>Intangible assets</v>
          </cell>
          <cell r="G6"/>
          <cell r="H6">
            <v>1038</v>
          </cell>
          <cell r="I6">
            <v>26</v>
          </cell>
          <cell r="J6">
            <v>38</v>
          </cell>
          <cell r="K6">
            <v>396</v>
          </cell>
          <cell r="L6">
            <v>50</v>
          </cell>
          <cell r="M6">
            <v>5</v>
          </cell>
          <cell r="N6">
            <v>0</v>
          </cell>
          <cell r="O6">
            <v>1553</v>
          </cell>
        </row>
        <row r="7">
          <cell r="A7">
            <v>1311000000</v>
          </cell>
          <cell r="B7" t="str">
            <v>New Position</v>
          </cell>
          <cell r="C7" t="str">
            <v>S</v>
          </cell>
          <cell r="D7">
            <v>1</v>
          </cell>
          <cell r="E7" t="str">
            <v>Immaterielle Vermögenswerte mit unbegrentzer Nutzungsdauer</v>
          </cell>
          <cell r="F7" t="str">
            <v>Intangible assets with infinite use</v>
          </cell>
          <cell r="G7" t="str">
            <v>x</v>
          </cell>
          <cell r="H7">
            <v>826</v>
          </cell>
          <cell r="I7">
            <v>0</v>
          </cell>
          <cell r="J7">
            <v>0</v>
          </cell>
          <cell r="K7">
            <v>365</v>
          </cell>
          <cell r="L7">
            <v>0</v>
          </cell>
          <cell r="M7">
            <v>0</v>
          </cell>
          <cell r="N7">
            <v>0</v>
          </cell>
          <cell r="O7">
            <v>1190</v>
          </cell>
        </row>
        <row r="8">
          <cell r="A8">
            <v>1311100000</v>
          </cell>
          <cell r="B8">
            <v>10310200</v>
          </cell>
          <cell r="C8" t="str">
            <v>S</v>
          </cell>
          <cell r="D8">
            <v>1</v>
          </cell>
          <cell r="E8" t="str">
            <v>Geschäfts- oder Firmen-Wert</v>
          </cell>
          <cell r="F8" t="str">
            <v>Goodwill</v>
          </cell>
          <cell r="G8" t="str">
            <v>x</v>
          </cell>
          <cell r="H8">
            <v>252</v>
          </cell>
          <cell r="I8">
            <v>0</v>
          </cell>
          <cell r="J8">
            <v>0</v>
          </cell>
          <cell r="K8">
            <v>364</v>
          </cell>
          <cell r="L8">
            <v>0</v>
          </cell>
          <cell r="M8">
            <v>0</v>
          </cell>
          <cell r="N8">
            <v>0</v>
          </cell>
          <cell r="O8">
            <v>615</v>
          </cell>
        </row>
        <row r="9">
          <cell r="A9">
            <v>1311111000</v>
          </cell>
          <cell r="B9">
            <v>10310210</v>
          </cell>
          <cell r="C9" t="str">
            <v>S</v>
          </cell>
          <cell r="D9">
            <v>1</v>
          </cell>
          <cell r="E9" t="str">
            <v>Geschäfts- oder Firmen-Wert (Einzelabschluss)</v>
          </cell>
          <cell r="F9" t="str">
            <v>Goodwill - individual financial statement</v>
          </cell>
          <cell r="G9"/>
          <cell r="H9">
            <v>0</v>
          </cell>
          <cell r="I9">
            <v>0</v>
          </cell>
          <cell r="J9">
            <v>0</v>
          </cell>
          <cell r="K9">
            <v>63</v>
          </cell>
          <cell r="L9">
            <v>0</v>
          </cell>
          <cell r="M9">
            <v>0</v>
          </cell>
          <cell r="N9">
            <v>0</v>
          </cell>
          <cell r="O9">
            <v>63</v>
          </cell>
        </row>
        <row r="10">
          <cell r="A10">
            <v>1311113000</v>
          </cell>
          <cell r="B10">
            <v>10310220</v>
          </cell>
          <cell r="C10" t="str">
            <v>S</v>
          </cell>
          <cell r="D10">
            <v>1</v>
          </cell>
          <cell r="E10" t="str">
            <v>Geschäfts- oder Firmen-Wert (Vollkonsolid.)</v>
          </cell>
          <cell r="F10" t="str">
            <v>Goodwill - purchase method</v>
          </cell>
          <cell r="G10" t="str">
            <v>x</v>
          </cell>
          <cell r="H10">
            <v>252</v>
          </cell>
          <cell r="I10">
            <v>0</v>
          </cell>
          <cell r="J10">
            <v>0</v>
          </cell>
          <cell r="K10">
            <v>301</v>
          </cell>
          <cell r="L10">
            <v>0</v>
          </cell>
          <cell r="M10">
            <v>0</v>
          </cell>
          <cell r="N10">
            <v>0</v>
          </cell>
          <cell r="O10">
            <v>552</v>
          </cell>
        </row>
        <row r="11">
          <cell r="A11">
            <v>1311115000</v>
          </cell>
          <cell r="B11">
            <v>10310230</v>
          </cell>
          <cell r="C11" t="str">
            <v>S</v>
          </cell>
          <cell r="D11">
            <v>1</v>
          </cell>
          <cell r="E11" t="str">
            <v>Geschäfts- oder Firmen-Wert (Quoten-Konsolid.)</v>
          </cell>
          <cell r="F11" t="str">
            <v>Goodwill - proportional consolidation</v>
          </cell>
          <cell r="G11"/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1311117000</v>
          </cell>
          <cell r="B12">
            <v>10310240</v>
          </cell>
          <cell r="C12" t="str">
            <v>S</v>
          </cell>
          <cell r="D12">
            <v>1</v>
          </cell>
          <cell r="E12" t="str">
            <v>Geschäfts- oder Firmen-Wert (Teilkonzern)</v>
          </cell>
          <cell r="F12" t="str">
            <v>Goodwill - purchase method (subgroups)</v>
          </cell>
          <cell r="G12"/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1311200000</v>
          </cell>
          <cell r="B13" t="str">
            <v>New Position</v>
          </cell>
          <cell r="C13" t="str">
            <v>S</v>
          </cell>
          <cell r="D13">
            <v>1</v>
          </cell>
          <cell r="E13" t="str">
            <v>Sonstige immat. Vermögenswerte mit unbegrenzter Nutzungsdauer</v>
          </cell>
          <cell r="F13" t="str">
            <v>Other intangible assets</v>
          </cell>
          <cell r="G13"/>
          <cell r="H13">
            <v>574</v>
          </cell>
          <cell r="I13">
            <v>0</v>
          </cell>
          <cell r="J13">
            <v>0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575</v>
          </cell>
        </row>
        <row r="14">
          <cell r="A14">
            <v>1311211000</v>
          </cell>
          <cell r="B14" t="str">
            <v>New Position</v>
          </cell>
          <cell r="C14" t="str">
            <v>S</v>
          </cell>
          <cell r="D14">
            <v>1</v>
          </cell>
          <cell r="E14" t="str">
            <v>Markennamen, Warenzeichen</v>
          </cell>
          <cell r="F14" t="str">
            <v>Brands, customer base</v>
          </cell>
          <cell r="G14"/>
          <cell r="H14">
            <v>320</v>
          </cell>
          <cell r="I14">
            <v>0</v>
          </cell>
          <cell r="J14">
            <v>0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O14">
            <v>321</v>
          </cell>
        </row>
        <row r="15">
          <cell r="A15">
            <v>1311212000</v>
          </cell>
          <cell r="B15" t="str">
            <v>New Position</v>
          </cell>
          <cell r="C15" t="str">
            <v>S</v>
          </cell>
          <cell r="D15">
            <v>1</v>
          </cell>
          <cell r="E15" t="str">
            <v>Kundenbindungsprogramme</v>
          </cell>
          <cell r="F15" t="str">
            <v>Customer loyality programmes</v>
          </cell>
          <cell r="G15"/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1311213000</v>
          </cell>
          <cell r="B16" t="str">
            <v>New Position</v>
          </cell>
          <cell r="C16" t="str">
            <v>S</v>
          </cell>
          <cell r="D16">
            <v>1</v>
          </cell>
          <cell r="E16" t="str">
            <v>Slots</v>
          </cell>
          <cell r="F16" t="str">
            <v>Slots</v>
          </cell>
          <cell r="G16"/>
          <cell r="H16">
            <v>254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254</v>
          </cell>
        </row>
        <row r="17">
          <cell r="A17">
            <v>1311214000</v>
          </cell>
          <cell r="B17">
            <v>10310160</v>
          </cell>
          <cell r="C17" t="str">
            <v>S</v>
          </cell>
          <cell r="D17">
            <v>1</v>
          </cell>
          <cell r="E17" t="str">
            <v xml:space="preserve">Übrige nicht abschreibbar immat. Vermögensgegenstände </v>
          </cell>
          <cell r="F17" t="str">
            <v>Other intangible assets with infinite use</v>
          </cell>
          <cell r="G17" t="str">
            <v>x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1312000000</v>
          </cell>
          <cell r="B18" t="str">
            <v>New Position</v>
          </cell>
          <cell r="C18" t="str">
            <v>S</v>
          </cell>
          <cell r="D18">
            <v>1</v>
          </cell>
          <cell r="E18" t="str">
            <v>Abschreibbare sonst. immat. Vermögenswerte</v>
          </cell>
          <cell r="F18" t="str">
            <v>Other intangible assets depreciable</v>
          </cell>
          <cell r="G18"/>
          <cell r="H18">
            <v>212</v>
          </cell>
          <cell r="I18">
            <v>26</v>
          </cell>
          <cell r="J18">
            <v>38</v>
          </cell>
          <cell r="K18">
            <v>31</v>
          </cell>
          <cell r="L18">
            <v>50</v>
          </cell>
          <cell r="M18">
            <v>5</v>
          </cell>
          <cell r="N18">
            <v>0</v>
          </cell>
          <cell r="O18">
            <v>363</v>
          </cell>
        </row>
        <row r="19">
          <cell r="A19">
            <v>1312211000</v>
          </cell>
          <cell r="B19">
            <v>10310100</v>
          </cell>
          <cell r="C19" t="str">
            <v>S</v>
          </cell>
          <cell r="D19">
            <v>1</v>
          </cell>
          <cell r="E19" t="str">
            <v>Andere Konzessionen, gewerbliche Schutzrechte</v>
          </cell>
          <cell r="F19" t="str">
            <v>Concessions, patents, licences, trademarks</v>
          </cell>
          <cell r="G19" t="str">
            <v>x</v>
          </cell>
          <cell r="H19">
            <v>171</v>
          </cell>
          <cell r="I19">
            <v>13</v>
          </cell>
          <cell r="J19">
            <v>31</v>
          </cell>
          <cell r="K19">
            <v>16</v>
          </cell>
          <cell r="L19">
            <v>29</v>
          </cell>
          <cell r="M19">
            <v>4</v>
          </cell>
          <cell r="N19">
            <v>0</v>
          </cell>
          <cell r="O19">
            <v>264</v>
          </cell>
        </row>
        <row r="20">
          <cell r="A20">
            <v>1312212000</v>
          </cell>
          <cell r="B20" t="str">
            <v>New Position</v>
          </cell>
          <cell r="C20" t="str">
            <v>S</v>
          </cell>
          <cell r="D20">
            <v>1</v>
          </cell>
          <cell r="E20" t="str">
            <v xml:space="preserve">Übrige abschreibbare immat. Vermögensgegenstände </v>
          </cell>
          <cell r="G20"/>
          <cell r="H20">
            <v>25</v>
          </cell>
          <cell r="I20">
            <v>0</v>
          </cell>
          <cell r="J20">
            <v>0</v>
          </cell>
          <cell r="K20">
            <v>13</v>
          </cell>
          <cell r="L20">
            <v>0</v>
          </cell>
          <cell r="M20">
            <v>0</v>
          </cell>
          <cell r="N20">
            <v>0</v>
          </cell>
          <cell r="O20">
            <v>38</v>
          </cell>
        </row>
        <row r="21">
          <cell r="A21">
            <v>1312213000</v>
          </cell>
          <cell r="B21" t="str">
            <v>New Position</v>
          </cell>
          <cell r="C21" t="str">
            <v>S</v>
          </cell>
          <cell r="D21">
            <v>1</v>
          </cell>
          <cell r="E21" t="str">
            <v>Akt., beim Leasingn.bil.geleaste imm. VW (Software)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1312214000</v>
          </cell>
          <cell r="B22" t="str">
            <v>New Position</v>
          </cell>
          <cell r="C22" t="str">
            <v>S</v>
          </cell>
          <cell r="D22">
            <v>1</v>
          </cell>
          <cell r="E22" t="str">
            <v>Akt., beim Leasingn.bil.verleaste imm. VW (Software)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1312220000</v>
          </cell>
          <cell r="B23">
            <v>10310150</v>
          </cell>
          <cell r="C23" t="str">
            <v>S</v>
          </cell>
          <cell r="D23">
            <v>1</v>
          </cell>
          <cell r="E23" t="str">
            <v>Im Konzern selbsterstellte immat. VW (Software etc.)</v>
          </cell>
          <cell r="F23" t="str">
            <v>Self-constructed intangible assets</v>
          </cell>
          <cell r="G23"/>
          <cell r="H23">
            <v>2</v>
          </cell>
          <cell r="I23">
            <v>0</v>
          </cell>
          <cell r="J23">
            <v>4</v>
          </cell>
          <cell r="K23">
            <v>0</v>
          </cell>
          <cell r="L23">
            <v>14</v>
          </cell>
          <cell r="M23">
            <v>0</v>
          </cell>
          <cell r="N23">
            <v>0</v>
          </cell>
          <cell r="O23">
            <v>20</v>
          </cell>
        </row>
        <row r="24">
          <cell r="A24">
            <v>1312221000</v>
          </cell>
          <cell r="B24">
            <v>10310159</v>
          </cell>
          <cell r="C24" t="str">
            <v>S</v>
          </cell>
          <cell r="D24">
            <v>1</v>
          </cell>
          <cell r="E24" t="str">
            <v>Von kons. Untern. erstellte immat. Vermögensgegenstände</v>
          </cell>
          <cell r="F24" t="str">
            <v>Self-construct. intangible assets w/i group</v>
          </cell>
          <cell r="G24"/>
          <cell r="H24">
            <v>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</v>
          </cell>
        </row>
        <row r="25">
          <cell r="A25">
            <v>1312222000</v>
          </cell>
          <cell r="B25">
            <v>10310140</v>
          </cell>
          <cell r="C25" t="str">
            <v>S</v>
          </cell>
          <cell r="D25">
            <v>1</v>
          </cell>
          <cell r="E25" t="str">
            <v>Selbsterstellte immaterielle Vermögensgegenst</v>
          </cell>
          <cell r="F25" t="str">
            <v>Intangible assets manufact. by consolid co.</v>
          </cell>
          <cell r="G25" t="str">
            <v>x</v>
          </cell>
          <cell r="H25">
            <v>0</v>
          </cell>
          <cell r="I25">
            <v>0</v>
          </cell>
          <cell r="J25">
            <v>4</v>
          </cell>
          <cell r="K25">
            <v>0</v>
          </cell>
          <cell r="L25">
            <v>13</v>
          </cell>
          <cell r="M25">
            <v>0</v>
          </cell>
          <cell r="N25">
            <v>0</v>
          </cell>
          <cell r="O25">
            <v>17</v>
          </cell>
        </row>
        <row r="26">
          <cell r="A26">
            <v>1312251000</v>
          </cell>
          <cell r="B26">
            <v>10310170</v>
          </cell>
          <cell r="C26" t="str">
            <v>S</v>
          </cell>
          <cell r="D26">
            <v>1</v>
          </cell>
          <cell r="E26" t="str">
            <v>Aktivierte Entwicklungskosten</v>
          </cell>
          <cell r="F26" t="str">
            <v>Capitalized development expenses</v>
          </cell>
          <cell r="G26"/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1312290000</v>
          </cell>
          <cell r="B27" t="str">
            <v>New Position</v>
          </cell>
          <cell r="C27" t="str">
            <v>S</v>
          </cell>
          <cell r="D27">
            <v>1</v>
          </cell>
          <cell r="E27" t="str">
            <v>Immat.Verm.Gegemst. AiB und geleist. Anzahlungen</v>
          </cell>
          <cell r="F27" t="str">
            <v>Assets under construction &amp; adv. payments for int. assets</v>
          </cell>
          <cell r="G27"/>
          <cell r="H27">
            <v>14</v>
          </cell>
          <cell r="I27">
            <v>13</v>
          </cell>
          <cell r="J27">
            <v>3</v>
          </cell>
          <cell r="K27">
            <v>2</v>
          </cell>
          <cell r="L27">
            <v>8</v>
          </cell>
          <cell r="M27">
            <v>1</v>
          </cell>
          <cell r="N27">
            <v>0</v>
          </cell>
          <cell r="O27">
            <v>41</v>
          </cell>
        </row>
        <row r="28">
          <cell r="A28">
            <v>1312291000</v>
          </cell>
          <cell r="B28">
            <v>10310400</v>
          </cell>
          <cell r="C28" t="str">
            <v>S</v>
          </cell>
          <cell r="D28">
            <v>1</v>
          </cell>
          <cell r="E28" t="str">
            <v>Immat. Verm.Gegenst. Anlagen im Bau</v>
          </cell>
          <cell r="F28" t="str">
            <v>Intangible assets-assets under construction</v>
          </cell>
          <cell r="G28"/>
          <cell r="H28">
            <v>10</v>
          </cell>
          <cell r="I28">
            <v>13</v>
          </cell>
          <cell r="J28">
            <v>3</v>
          </cell>
          <cell r="K28">
            <v>2</v>
          </cell>
          <cell r="L28">
            <v>7</v>
          </cell>
          <cell r="M28">
            <v>0</v>
          </cell>
          <cell r="N28">
            <v>0</v>
          </cell>
          <cell r="O28">
            <v>36</v>
          </cell>
        </row>
        <row r="29">
          <cell r="A29">
            <v>1312293000</v>
          </cell>
          <cell r="B29">
            <v>10310300</v>
          </cell>
          <cell r="C29" t="str">
            <v>S</v>
          </cell>
          <cell r="D29">
            <v>1</v>
          </cell>
          <cell r="E29" t="str">
            <v>Immat. Verm.Gegenst. geleistete Anzahlungen</v>
          </cell>
          <cell r="F29" t="str">
            <v>Advance payments for intangible assets</v>
          </cell>
          <cell r="G29" t="str">
            <v>x</v>
          </cell>
          <cell r="H29">
            <v>4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1</v>
          </cell>
          <cell r="N29">
            <v>0</v>
          </cell>
          <cell r="O29">
            <v>5</v>
          </cell>
        </row>
        <row r="30">
          <cell r="A30">
            <v>1320000000</v>
          </cell>
          <cell r="B30">
            <v>10320000</v>
          </cell>
          <cell r="C30" t="str">
            <v>S</v>
          </cell>
          <cell r="D30">
            <v>1</v>
          </cell>
          <cell r="E30" t="str">
            <v>Sachanlagevermögen</v>
          </cell>
          <cell r="F30" t="str">
            <v>Tangible assets</v>
          </cell>
          <cell r="G30"/>
          <cell r="H30">
            <v>11665</v>
          </cell>
          <cell r="I30">
            <v>538</v>
          </cell>
          <cell r="J30">
            <v>895</v>
          </cell>
          <cell r="K30">
            <v>399</v>
          </cell>
          <cell r="L30">
            <v>64</v>
          </cell>
          <cell r="M30">
            <v>531</v>
          </cell>
          <cell r="N30">
            <v>0</v>
          </cell>
          <cell r="O30">
            <v>14091</v>
          </cell>
        </row>
        <row r="31">
          <cell r="A31">
            <v>1321000000</v>
          </cell>
          <cell r="B31">
            <v>10320010</v>
          </cell>
          <cell r="C31" t="str">
            <v>S</v>
          </cell>
          <cell r="D31">
            <v>1</v>
          </cell>
          <cell r="E31" t="str">
            <v>Flugzeuge und Reservetriebwerke</v>
          </cell>
          <cell r="F31" t="str">
            <v>Aircraft, accessories &amp; spare engines</v>
          </cell>
          <cell r="G31"/>
          <cell r="H31">
            <v>11352</v>
          </cell>
          <cell r="I31">
            <v>449</v>
          </cell>
          <cell r="J31">
            <v>221</v>
          </cell>
          <cell r="K31">
            <v>0</v>
          </cell>
          <cell r="L31">
            <v>0</v>
          </cell>
          <cell r="M31">
            <v>10</v>
          </cell>
          <cell r="N31">
            <v>0</v>
          </cell>
          <cell r="O31">
            <v>12031</v>
          </cell>
        </row>
        <row r="32">
          <cell r="A32">
            <v>1321011000</v>
          </cell>
          <cell r="B32">
            <v>10320020</v>
          </cell>
          <cell r="C32" t="str">
            <v>S</v>
          </cell>
          <cell r="D32">
            <v>1</v>
          </cell>
          <cell r="E32" t="str">
            <v>Flugzeuge und Reservetriebwerke</v>
          </cell>
          <cell r="F32" t="str">
            <v>Aircraft, accessories &amp; spare engines</v>
          </cell>
          <cell r="G32"/>
          <cell r="H32">
            <v>10083</v>
          </cell>
          <cell r="I32">
            <v>205</v>
          </cell>
          <cell r="J32">
            <v>216</v>
          </cell>
          <cell r="K32">
            <v>0</v>
          </cell>
          <cell r="L32">
            <v>0</v>
          </cell>
          <cell r="M32">
            <v>10</v>
          </cell>
          <cell r="N32">
            <v>0</v>
          </cell>
          <cell r="O32">
            <v>10515</v>
          </cell>
        </row>
        <row r="33">
          <cell r="A33">
            <v>1321021000</v>
          </cell>
          <cell r="B33">
            <v>10320030</v>
          </cell>
          <cell r="C33" t="str">
            <v>S</v>
          </cell>
          <cell r="D33">
            <v>1</v>
          </cell>
          <cell r="E33" t="str">
            <v>akt.verleaste Flugzeuge und Reservetriebwerke</v>
          </cell>
          <cell r="F33" t="str">
            <v>Capitalized aircraft leased to third parties</v>
          </cell>
          <cell r="G33"/>
          <cell r="H33">
            <v>86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86</v>
          </cell>
        </row>
        <row r="34">
          <cell r="A34">
            <v>1321031000</v>
          </cell>
          <cell r="B34">
            <v>10320070</v>
          </cell>
          <cell r="C34" t="str">
            <v>S</v>
          </cell>
          <cell r="D34">
            <v>1</v>
          </cell>
          <cell r="E34" t="str">
            <v>Akt., beim Leasingnehmer bil.geleaste Flgz.</v>
          </cell>
          <cell r="F34" t="str">
            <v>Aircraft, capital. &amp; operated by lessee</v>
          </cell>
          <cell r="G34"/>
          <cell r="H34">
            <v>273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273</v>
          </cell>
        </row>
        <row r="35">
          <cell r="A35">
            <v>1321041000</v>
          </cell>
          <cell r="B35">
            <v>10320080</v>
          </cell>
          <cell r="C35" t="str">
            <v>S</v>
          </cell>
          <cell r="D35">
            <v>1</v>
          </cell>
          <cell r="E35" t="str">
            <v>Akt., beim Leasingnehmer bil.verleaste Flgz.</v>
          </cell>
          <cell r="F35" t="str">
            <v>Aircraft, capital. &amp; not operated by lessee</v>
          </cell>
          <cell r="G35"/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1321090000</v>
          </cell>
          <cell r="B36" t="str">
            <v>New Position</v>
          </cell>
          <cell r="C36" t="str">
            <v>S</v>
          </cell>
          <cell r="D36">
            <v>1</v>
          </cell>
          <cell r="E36" t="str">
            <v>Flugzeuge AiB und geleist. Anzahlungen</v>
          </cell>
          <cell r="F36" t="str">
            <v>Aircraft adv. assets under constr. &amp; adv. payments</v>
          </cell>
          <cell r="G36" t="str">
            <v>x</v>
          </cell>
          <cell r="H36">
            <v>910</v>
          </cell>
          <cell r="I36">
            <v>244</v>
          </cell>
          <cell r="J36">
            <v>5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1157</v>
          </cell>
        </row>
        <row r="37">
          <cell r="A37">
            <v>1321091000</v>
          </cell>
          <cell r="B37" t="str">
            <v>New Position</v>
          </cell>
          <cell r="C37" t="str">
            <v>S</v>
          </cell>
          <cell r="D37">
            <v>1</v>
          </cell>
          <cell r="E37" t="str">
            <v>Flugzeuge Anlagen im Bau</v>
          </cell>
          <cell r="F37" t="str">
            <v>Aircraft assets under construction</v>
          </cell>
          <cell r="G37"/>
          <cell r="H37">
            <v>74</v>
          </cell>
          <cell r="I37">
            <v>-5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69</v>
          </cell>
        </row>
        <row r="38">
          <cell r="A38">
            <v>1321093000</v>
          </cell>
          <cell r="B38">
            <v>10320090</v>
          </cell>
          <cell r="C38" t="str">
            <v>S</v>
          </cell>
          <cell r="D38">
            <v>1</v>
          </cell>
          <cell r="E38" t="str">
            <v>Flugzeuge geleistete Anzahlungen</v>
          </cell>
          <cell r="F38" t="str">
            <v>Aircraft advance payments</v>
          </cell>
          <cell r="G38" t="str">
            <v>x</v>
          </cell>
          <cell r="H38">
            <v>836</v>
          </cell>
          <cell r="I38">
            <v>249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1088</v>
          </cell>
        </row>
        <row r="39">
          <cell r="A39">
            <v>1322000000</v>
          </cell>
          <cell r="B39" t="str">
            <v>New Position</v>
          </cell>
          <cell r="C39" t="str">
            <v>S</v>
          </cell>
          <cell r="D39">
            <v>1</v>
          </cell>
          <cell r="E39" t="str">
            <v>Als Finanzinvestitionen gehaltene Immobilien</v>
          </cell>
          <cell r="F39" t="str">
            <v>Investment property</v>
          </cell>
          <cell r="G39"/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1322011000</v>
          </cell>
          <cell r="B40">
            <v>10321130</v>
          </cell>
          <cell r="C40" t="str">
            <v>S</v>
          </cell>
          <cell r="D40">
            <v>1</v>
          </cell>
          <cell r="E40" t="str">
            <v>Grundstücke (Investment)</v>
          </cell>
          <cell r="F40" t="str">
            <v>Land (as Investment)</v>
          </cell>
          <cell r="G40"/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1322013000</v>
          </cell>
          <cell r="B41">
            <v>10321137</v>
          </cell>
          <cell r="C41" t="str">
            <v>S</v>
          </cell>
          <cell r="D41">
            <v>1</v>
          </cell>
          <cell r="E41" t="str">
            <v>Verleaste Grundstücke (Investment)</v>
          </cell>
          <cell r="F41" t="str">
            <v>Land, capitalized &amp; not used by lessee (Invest.)</v>
          </cell>
          <cell r="G41"/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1322021000</v>
          </cell>
          <cell r="B42">
            <v>10321170</v>
          </cell>
          <cell r="C42" t="str">
            <v>S</v>
          </cell>
          <cell r="D42">
            <v>1</v>
          </cell>
          <cell r="E42" t="str">
            <v>Bauten (Investment)</v>
          </cell>
          <cell r="F42" t="str">
            <v>Buildings (as Investment)</v>
          </cell>
          <cell r="G42"/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1322023000</v>
          </cell>
          <cell r="B43">
            <v>10321177</v>
          </cell>
          <cell r="C43" t="str">
            <v>S</v>
          </cell>
          <cell r="D43">
            <v>1</v>
          </cell>
          <cell r="E43" t="str">
            <v>Verleaste Bauten (Investment)</v>
          </cell>
          <cell r="F43" t="str">
            <v>Buildings, capitalized &amp; not used by lessee (Invest.)</v>
          </cell>
          <cell r="G43" t="str">
            <v>x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1323000000</v>
          </cell>
          <cell r="B44" t="str">
            <v>New Position</v>
          </cell>
          <cell r="C44" t="str">
            <v>S</v>
          </cell>
          <cell r="D44">
            <v>1</v>
          </cell>
          <cell r="E44" t="str">
            <v>Übriges Sachanlagevermögen</v>
          </cell>
          <cell r="F44" t="str">
            <v>Other tangible assets</v>
          </cell>
          <cell r="G44" t="str">
            <v>x</v>
          </cell>
          <cell r="H44">
            <v>313</v>
          </cell>
          <cell r="I44">
            <v>89</v>
          </cell>
          <cell r="J44">
            <v>674</v>
          </cell>
          <cell r="K44">
            <v>399</v>
          </cell>
          <cell r="L44">
            <v>64</v>
          </cell>
          <cell r="M44">
            <v>521</v>
          </cell>
          <cell r="N44">
            <v>0</v>
          </cell>
          <cell r="O44">
            <v>2060</v>
          </cell>
        </row>
        <row r="45">
          <cell r="A45">
            <v>1323011000</v>
          </cell>
          <cell r="B45">
            <v>10321120</v>
          </cell>
          <cell r="C45" t="str">
            <v>S</v>
          </cell>
          <cell r="D45">
            <v>1</v>
          </cell>
          <cell r="E45" t="str">
            <v>Grundstücke (Eigenbedarf)</v>
          </cell>
          <cell r="F45" t="str">
            <v>Land used by owner</v>
          </cell>
          <cell r="G45"/>
          <cell r="H45">
            <v>8</v>
          </cell>
          <cell r="I45">
            <v>0</v>
          </cell>
          <cell r="J45">
            <v>46</v>
          </cell>
          <cell r="K45">
            <v>4</v>
          </cell>
          <cell r="L45">
            <v>0</v>
          </cell>
          <cell r="M45">
            <v>36</v>
          </cell>
          <cell r="N45">
            <v>0</v>
          </cell>
          <cell r="O45">
            <v>94</v>
          </cell>
        </row>
        <row r="46">
          <cell r="A46">
            <v>1323020000</v>
          </cell>
          <cell r="B46">
            <v>10321150</v>
          </cell>
          <cell r="C46" t="str">
            <v>S</v>
          </cell>
          <cell r="D46">
            <v>1</v>
          </cell>
          <cell r="E46" t="str">
            <v>Bauten inkl. Einbauten</v>
          </cell>
          <cell r="F46" t="str">
            <v>Buildings</v>
          </cell>
          <cell r="G46"/>
          <cell r="H46">
            <v>196</v>
          </cell>
          <cell r="I46">
            <v>29</v>
          </cell>
          <cell r="J46">
            <v>421</v>
          </cell>
          <cell r="K46">
            <v>230</v>
          </cell>
          <cell r="L46">
            <v>0</v>
          </cell>
          <cell r="M46">
            <v>368</v>
          </cell>
          <cell r="N46">
            <v>0</v>
          </cell>
          <cell r="O46">
            <v>1245</v>
          </cell>
        </row>
        <row r="47">
          <cell r="A47">
            <v>1323021000</v>
          </cell>
          <cell r="B47">
            <v>10321160</v>
          </cell>
          <cell r="C47" t="str">
            <v>S</v>
          </cell>
          <cell r="D47">
            <v>1</v>
          </cell>
          <cell r="E47" t="str">
            <v>Bauten (Eigenbedarf)</v>
          </cell>
          <cell r="F47" t="str">
            <v>Buildings used by owner</v>
          </cell>
          <cell r="G47"/>
          <cell r="H47">
            <v>86</v>
          </cell>
          <cell r="I47">
            <v>29</v>
          </cell>
          <cell r="J47">
            <v>421</v>
          </cell>
          <cell r="K47">
            <v>192</v>
          </cell>
          <cell r="L47">
            <v>0</v>
          </cell>
          <cell r="M47">
            <v>365</v>
          </cell>
          <cell r="N47">
            <v>0</v>
          </cell>
          <cell r="O47">
            <v>1093</v>
          </cell>
        </row>
        <row r="48">
          <cell r="A48">
            <v>1323023000</v>
          </cell>
          <cell r="B48">
            <v>10321165</v>
          </cell>
          <cell r="C48" t="str">
            <v>S</v>
          </cell>
          <cell r="D48">
            <v>1</v>
          </cell>
          <cell r="E48" t="str">
            <v>Geleaste Bauten (Eigenbedarf)</v>
          </cell>
          <cell r="F48" t="str">
            <v>Buildings, capitalized &amp; used by lessee</v>
          </cell>
          <cell r="G48" t="str">
            <v>x</v>
          </cell>
          <cell r="H48">
            <v>110</v>
          </cell>
          <cell r="I48">
            <v>0</v>
          </cell>
          <cell r="J48">
            <v>0</v>
          </cell>
          <cell r="K48">
            <v>38</v>
          </cell>
          <cell r="L48">
            <v>0</v>
          </cell>
          <cell r="M48">
            <v>3</v>
          </cell>
          <cell r="N48">
            <v>0</v>
          </cell>
          <cell r="O48">
            <v>152</v>
          </cell>
        </row>
        <row r="49">
          <cell r="A49">
            <v>1323030000</v>
          </cell>
          <cell r="B49">
            <v>10321201</v>
          </cell>
          <cell r="C49" t="str">
            <v>S</v>
          </cell>
          <cell r="D49">
            <v>1</v>
          </cell>
          <cell r="E49" t="str">
            <v>Technische Anlagen und Maschinen</v>
          </cell>
          <cell r="F49" t="str">
            <v>Technical plants and machinery</v>
          </cell>
          <cell r="G49"/>
          <cell r="H49">
            <v>23</v>
          </cell>
          <cell r="I49">
            <v>1</v>
          </cell>
          <cell r="J49">
            <v>96</v>
          </cell>
          <cell r="K49">
            <v>70</v>
          </cell>
          <cell r="L49">
            <v>0</v>
          </cell>
          <cell r="M49">
            <v>97</v>
          </cell>
          <cell r="N49">
            <v>0</v>
          </cell>
          <cell r="O49">
            <v>286</v>
          </cell>
        </row>
        <row r="50">
          <cell r="A50">
            <v>1323031000</v>
          </cell>
          <cell r="B50">
            <v>10321200</v>
          </cell>
          <cell r="C50" t="str">
            <v>S</v>
          </cell>
          <cell r="D50">
            <v>1</v>
          </cell>
          <cell r="E50" t="str">
            <v>Technische Anlagen und Maschinen (Eigentum)</v>
          </cell>
          <cell r="F50" t="str">
            <v>Technical plants and machinery used by owner</v>
          </cell>
          <cell r="G50" t="str">
            <v>x</v>
          </cell>
          <cell r="H50">
            <v>23</v>
          </cell>
          <cell r="I50">
            <v>1</v>
          </cell>
          <cell r="J50">
            <v>96</v>
          </cell>
          <cell r="K50">
            <v>70</v>
          </cell>
          <cell r="L50">
            <v>0</v>
          </cell>
          <cell r="M50">
            <v>97</v>
          </cell>
          <cell r="N50">
            <v>0</v>
          </cell>
          <cell r="O50">
            <v>286</v>
          </cell>
        </row>
        <row r="51">
          <cell r="A51">
            <v>1323033000</v>
          </cell>
          <cell r="B51">
            <v>10321270</v>
          </cell>
          <cell r="C51" t="str">
            <v>S</v>
          </cell>
          <cell r="D51">
            <v>1</v>
          </cell>
          <cell r="E51" t="str">
            <v>Akt., beim Leasingn.bil.geleaste Maschinen</v>
          </cell>
          <cell r="F51" t="str">
            <v>Machinery, capitalized &amp; operated by lessee</v>
          </cell>
          <cell r="G51"/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1323035000</v>
          </cell>
          <cell r="B52">
            <v>10321280</v>
          </cell>
          <cell r="C52" t="str">
            <v>S</v>
          </cell>
          <cell r="D52">
            <v>1</v>
          </cell>
          <cell r="E52" t="str">
            <v>Akt., beim Leasingn.bil.verleaste Maschinen</v>
          </cell>
          <cell r="F52" t="str">
            <v>Machinery, capital. &amp; not operat. by lessee</v>
          </cell>
          <cell r="G52"/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1323040000</v>
          </cell>
          <cell r="B53" t="str">
            <v>New Position</v>
          </cell>
          <cell r="C53" t="str">
            <v>S</v>
          </cell>
          <cell r="D53">
            <v>1</v>
          </cell>
          <cell r="E53" t="str">
            <v>Catering Hubfahrzeuge</v>
          </cell>
          <cell r="F53" t="str">
            <v>Catering trucks</v>
          </cell>
          <cell r="G53"/>
          <cell r="H53">
            <v>0</v>
          </cell>
          <cell r="I53">
            <v>0</v>
          </cell>
          <cell r="J53">
            <v>0</v>
          </cell>
          <cell r="K53">
            <v>50</v>
          </cell>
          <cell r="L53">
            <v>0</v>
          </cell>
          <cell r="M53">
            <v>0</v>
          </cell>
          <cell r="N53">
            <v>0</v>
          </cell>
          <cell r="O53">
            <v>50</v>
          </cell>
        </row>
        <row r="54">
          <cell r="A54">
            <v>1323041000</v>
          </cell>
          <cell r="B54">
            <v>10321320</v>
          </cell>
          <cell r="C54" t="str">
            <v>S</v>
          </cell>
          <cell r="D54">
            <v>1</v>
          </cell>
          <cell r="E54" t="str">
            <v>Catering Hubfahrzeuge (Eigentum)</v>
          </cell>
          <cell r="F54" t="str">
            <v>Catering trucks for aircraft loading used by owner</v>
          </cell>
          <cell r="G54" t="str">
            <v>x</v>
          </cell>
          <cell r="H54">
            <v>0</v>
          </cell>
          <cell r="I54">
            <v>0</v>
          </cell>
          <cell r="J54">
            <v>0</v>
          </cell>
          <cell r="K54">
            <v>49</v>
          </cell>
          <cell r="L54">
            <v>0</v>
          </cell>
          <cell r="M54">
            <v>0</v>
          </cell>
          <cell r="N54">
            <v>0</v>
          </cell>
          <cell r="O54">
            <v>49</v>
          </cell>
        </row>
        <row r="55">
          <cell r="A55">
            <v>1323044000</v>
          </cell>
          <cell r="B55">
            <v>10321390</v>
          </cell>
          <cell r="C55" t="str">
            <v>S</v>
          </cell>
          <cell r="D55">
            <v>1</v>
          </cell>
          <cell r="E55" t="str">
            <v>Akt, beim Leasingn.bil.geleaste Hubfahrzeuge</v>
          </cell>
          <cell r="F55" t="str">
            <v>Catering trucks, capital. &amp; used by lessee</v>
          </cell>
          <cell r="G55"/>
          <cell r="H55">
            <v>0</v>
          </cell>
          <cell r="I55">
            <v>0</v>
          </cell>
          <cell r="J55">
            <v>0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O55">
            <v>1</v>
          </cell>
        </row>
        <row r="56">
          <cell r="A56">
            <v>1323045000</v>
          </cell>
          <cell r="B56">
            <v>10321395</v>
          </cell>
          <cell r="C56" t="str">
            <v>S</v>
          </cell>
          <cell r="D56">
            <v>1</v>
          </cell>
          <cell r="E56" t="str">
            <v>Akt, beim Leasingn.bil.verleaste Hubfahrzeuge</v>
          </cell>
          <cell r="F56" t="str">
            <v>Catering trucks, capital.&amp; not used by lesee</v>
          </cell>
          <cell r="G56"/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1323050000</v>
          </cell>
          <cell r="B57">
            <v>10321300</v>
          </cell>
          <cell r="C57" t="str">
            <v>S</v>
          </cell>
          <cell r="D57">
            <v>1</v>
          </cell>
          <cell r="E57" t="str">
            <v>Übrige Betriebs- und Geschäftsausstattung</v>
          </cell>
          <cell r="F57" t="str">
            <v>Factory &amp; office equipment</v>
          </cell>
          <cell r="G57"/>
          <cell r="H57">
            <v>65</v>
          </cell>
          <cell r="I57">
            <v>42</v>
          </cell>
          <cell r="J57">
            <v>103</v>
          </cell>
          <cell r="K57">
            <v>33</v>
          </cell>
          <cell r="L57">
            <v>61</v>
          </cell>
          <cell r="M57">
            <v>17</v>
          </cell>
          <cell r="N57">
            <v>0</v>
          </cell>
          <cell r="O57">
            <v>321</v>
          </cell>
        </row>
        <row r="58">
          <cell r="A58">
            <v>1323051000</v>
          </cell>
          <cell r="B58">
            <v>10321310</v>
          </cell>
          <cell r="C58" t="str">
            <v>S</v>
          </cell>
          <cell r="D58">
            <v>1</v>
          </cell>
          <cell r="E58" t="str">
            <v>Übrige Betriebs- und Geschäftsausstattung (Eigentum)</v>
          </cell>
          <cell r="F58" t="str">
            <v>Factory &amp; office equipment used by owner</v>
          </cell>
          <cell r="G58" t="str">
            <v>x</v>
          </cell>
          <cell r="H58">
            <v>65</v>
          </cell>
          <cell r="I58">
            <v>42</v>
          </cell>
          <cell r="J58">
            <v>103</v>
          </cell>
          <cell r="K58">
            <v>33</v>
          </cell>
          <cell r="L58">
            <v>61</v>
          </cell>
          <cell r="M58">
            <v>17</v>
          </cell>
          <cell r="N58">
            <v>0</v>
          </cell>
          <cell r="O58">
            <v>321</v>
          </cell>
        </row>
        <row r="59">
          <cell r="A59">
            <v>1323054000</v>
          </cell>
          <cell r="B59">
            <v>10321370</v>
          </cell>
          <cell r="C59" t="str">
            <v>S</v>
          </cell>
          <cell r="D59">
            <v>1</v>
          </cell>
          <cell r="E59" t="str">
            <v>Akt., beim Leasingn.bil.geleaste Betr.u.Ge.</v>
          </cell>
          <cell r="F59" t="str">
            <v>Fact.&amp; off.equip., capital. &amp; used by lessee</v>
          </cell>
          <cell r="G59"/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1323055000</v>
          </cell>
          <cell r="B60">
            <v>10321380</v>
          </cell>
          <cell r="C60" t="str">
            <v>S</v>
          </cell>
          <cell r="D60">
            <v>1</v>
          </cell>
          <cell r="E60" t="str">
            <v>Akt., beim Leasingn.bil.verleaste Betr.u.Ge.</v>
          </cell>
          <cell r="F60" t="str">
            <v>Fact.&amp; off.equip.,capital.&amp; not used by lesee</v>
          </cell>
          <cell r="G60"/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1323090000</v>
          </cell>
          <cell r="B61">
            <v>10321400</v>
          </cell>
          <cell r="C61" t="str">
            <v>S</v>
          </cell>
          <cell r="D61">
            <v>1</v>
          </cell>
          <cell r="E61" t="str">
            <v>Übr. SAV AiB und geleist. Anzahlungen</v>
          </cell>
          <cell r="F61" t="str">
            <v>Advance payments &amp; assets under construction</v>
          </cell>
          <cell r="G61" t="str">
            <v>x</v>
          </cell>
          <cell r="H61">
            <v>21</v>
          </cell>
          <cell r="I61">
            <v>17</v>
          </cell>
          <cell r="J61">
            <v>8</v>
          </cell>
          <cell r="K61">
            <v>12</v>
          </cell>
          <cell r="L61">
            <v>3</v>
          </cell>
          <cell r="M61">
            <v>3</v>
          </cell>
          <cell r="N61">
            <v>0</v>
          </cell>
          <cell r="O61">
            <v>64</v>
          </cell>
        </row>
        <row r="62">
          <cell r="A62">
            <v>1323091000</v>
          </cell>
          <cell r="B62">
            <v>10321410</v>
          </cell>
          <cell r="C62" t="str">
            <v>S</v>
          </cell>
          <cell r="D62">
            <v>1</v>
          </cell>
          <cell r="E62" t="str">
            <v>Übr. SAV Anlagen im Bau</v>
          </cell>
          <cell r="F62" t="str">
            <v>Assets under construction</v>
          </cell>
          <cell r="G62" t="str">
            <v>x</v>
          </cell>
          <cell r="H62">
            <v>10</v>
          </cell>
          <cell r="I62">
            <v>17</v>
          </cell>
          <cell r="J62">
            <v>8</v>
          </cell>
          <cell r="K62">
            <v>12</v>
          </cell>
          <cell r="L62">
            <v>2</v>
          </cell>
          <cell r="M62">
            <v>3</v>
          </cell>
          <cell r="N62">
            <v>0</v>
          </cell>
          <cell r="O62">
            <v>52</v>
          </cell>
        </row>
        <row r="63">
          <cell r="A63">
            <v>1323093000</v>
          </cell>
          <cell r="B63">
            <v>10321420</v>
          </cell>
          <cell r="C63" t="str">
            <v>S</v>
          </cell>
          <cell r="D63">
            <v>1</v>
          </cell>
          <cell r="E63" t="str">
            <v xml:space="preserve">Übr. SAV geleistete Anzahlungen </v>
          </cell>
          <cell r="F63" t="str">
            <v>Advance payments on other assets</v>
          </cell>
          <cell r="G63"/>
          <cell r="H63">
            <v>11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12</v>
          </cell>
        </row>
        <row r="64">
          <cell r="A64">
            <v>1330000000</v>
          </cell>
          <cell r="B64" t="str">
            <v>New Position</v>
          </cell>
          <cell r="C64" t="str">
            <v>S</v>
          </cell>
          <cell r="D64">
            <v>1</v>
          </cell>
          <cell r="E64" t="str">
            <v>Finanzanlagen</v>
          </cell>
          <cell r="F64" t="str">
            <v>Financial assets</v>
          </cell>
          <cell r="G64"/>
          <cell r="H64">
            <v>6601</v>
          </cell>
          <cell r="I64">
            <v>53</v>
          </cell>
          <cell r="J64">
            <v>158</v>
          </cell>
          <cell r="K64">
            <v>199</v>
          </cell>
          <cell r="L64">
            <v>17</v>
          </cell>
          <cell r="M64">
            <v>583</v>
          </cell>
          <cell r="N64">
            <v>0</v>
          </cell>
          <cell r="O64">
            <v>7612</v>
          </cell>
        </row>
        <row r="65">
          <cell r="A65">
            <v>1331000000</v>
          </cell>
          <cell r="B65" t="str">
            <v>New Position</v>
          </cell>
          <cell r="C65" t="str">
            <v>S</v>
          </cell>
          <cell r="D65">
            <v>1</v>
          </cell>
          <cell r="E65" t="str">
            <v>Nach der Equity-Methode bewertete Finanzanlagen</v>
          </cell>
          <cell r="F65" t="str">
            <v>Investments accounted for under the equity method</v>
          </cell>
          <cell r="G65"/>
          <cell r="H65">
            <v>73</v>
          </cell>
          <cell r="I65">
            <v>47</v>
          </cell>
          <cell r="J65">
            <v>127</v>
          </cell>
          <cell r="K65">
            <v>106</v>
          </cell>
          <cell r="L65">
            <v>0</v>
          </cell>
          <cell r="M65">
            <v>6</v>
          </cell>
          <cell r="N65">
            <v>0</v>
          </cell>
          <cell r="O65">
            <v>359</v>
          </cell>
        </row>
        <row r="66">
          <cell r="A66">
            <v>1331025000</v>
          </cell>
          <cell r="B66">
            <v>10330255</v>
          </cell>
          <cell r="C66" t="str">
            <v>S</v>
          </cell>
          <cell r="D66">
            <v>1</v>
          </cell>
          <cell r="E66" t="str">
            <v>Anteile an Joint Venture (Equity Bewertung)</v>
          </cell>
          <cell r="F66" t="str">
            <v>Shares in joint ventures - at equity</v>
          </cell>
          <cell r="G66"/>
          <cell r="H66">
            <v>70</v>
          </cell>
          <cell r="I66">
            <v>45</v>
          </cell>
          <cell r="J66">
            <v>42</v>
          </cell>
          <cell r="K66">
            <v>23</v>
          </cell>
          <cell r="L66">
            <v>0</v>
          </cell>
          <cell r="M66">
            <v>6</v>
          </cell>
          <cell r="N66">
            <v>0</v>
          </cell>
          <cell r="O66">
            <v>186</v>
          </cell>
        </row>
        <row r="67">
          <cell r="A67">
            <v>1331035000</v>
          </cell>
          <cell r="B67">
            <v>10330305</v>
          </cell>
          <cell r="C67" t="str">
            <v>S</v>
          </cell>
          <cell r="D67">
            <v>1</v>
          </cell>
          <cell r="E67" t="str">
            <v>Anteile an assoziierte Unternehmen (Equity Bewertung)</v>
          </cell>
          <cell r="F67" t="str">
            <v>Shares in associated companies - at equity</v>
          </cell>
          <cell r="G67" t="str">
            <v>x</v>
          </cell>
          <cell r="H67">
            <v>3</v>
          </cell>
          <cell r="I67">
            <v>2</v>
          </cell>
          <cell r="J67">
            <v>85</v>
          </cell>
          <cell r="K67">
            <v>83</v>
          </cell>
          <cell r="L67">
            <v>0</v>
          </cell>
          <cell r="M67">
            <v>0</v>
          </cell>
          <cell r="N67">
            <v>0</v>
          </cell>
          <cell r="O67">
            <v>173</v>
          </cell>
        </row>
        <row r="68">
          <cell r="A68">
            <v>1332000000</v>
          </cell>
          <cell r="B68" t="str">
            <v>New Position</v>
          </cell>
          <cell r="C68" t="str">
            <v>S</v>
          </cell>
          <cell r="D68">
            <v>1</v>
          </cell>
          <cell r="E68" t="str">
            <v>Übrige Finanzanlagen</v>
          </cell>
          <cell r="F68" t="str">
            <v>Other financial assets</v>
          </cell>
          <cell r="G68" t="str">
            <v>x</v>
          </cell>
          <cell r="H68">
            <v>6528</v>
          </cell>
          <cell r="I68">
            <v>6</v>
          </cell>
          <cell r="J68">
            <v>31</v>
          </cell>
          <cell r="K68">
            <v>93</v>
          </cell>
          <cell r="L68">
            <v>17</v>
          </cell>
          <cell r="M68">
            <v>577</v>
          </cell>
          <cell r="N68">
            <v>0</v>
          </cell>
          <cell r="O68">
            <v>7253</v>
          </cell>
        </row>
        <row r="69">
          <cell r="A69">
            <v>1332010000</v>
          </cell>
          <cell r="B69">
            <v>10330100</v>
          </cell>
          <cell r="C69" t="str">
            <v>S</v>
          </cell>
          <cell r="D69">
            <v>1</v>
          </cell>
          <cell r="E69" t="str">
            <v>Anteile an verbundenen Unternehmen</v>
          </cell>
          <cell r="F69" t="str">
            <v>Shares in subsidiaries</v>
          </cell>
          <cell r="G69"/>
          <cell r="H69">
            <v>4527</v>
          </cell>
          <cell r="I69">
            <v>0</v>
          </cell>
          <cell r="J69">
            <v>21</v>
          </cell>
          <cell r="K69">
            <v>2</v>
          </cell>
          <cell r="L69">
            <v>12</v>
          </cell>
          <cell r="M69">
            <v>205</v>
          </cell>
          <cell r="N69">
            <v>0</v>
          </cell>
          <cell r="O69">
            <v>4767</v>
          </cell>
        </row>
        <row r="70">
          <cell r="A70">
            <v>1332011000</v>
          </cell>
          <cell r="B70">
            <v>10330110</v>
          </cell>
          <cell r="C70" t="str">
            <v>S</v>
          </cell>
          <cell r="D70">
            <v>1</v>
          </cell>
          <cell r="E70" t="str">
            <v>Anteile an verbundenen Untern. konsolidiert</v>
          </cell>
          <cell r="F70" t="str">
            <v>Shares in subsidiaries - consolidated -</v>
          </cell>
          <cell r="G70"/>
          <cell r="H70">
            <v>4516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125</v>
          </cell>
          <cell r="N70">
            <v>0</v>
          </cell>
          <cell r="O70">
            <v>4641</v>
          </cell>
        </row>
        <row r="71">
          <cell r="A71">
            <v>1332014000</v>
          </cell>
          <cell r="B71">
            <v>10330150</v>
          </cell>
          <cell r="C71" t="str">
            <v>S</v>
          </cell>
          <cell r="D71">
            <v>1</v>
          </cell>
          <cell r="E71" t="str">
            <v>Anteile an verbundenen Unternehmen nicht kons.</v>
          </cell>
          <cell r="F71" t="str">
            <v>Shares in subsidiaries - non consolidated -</v>
          </cell>
          <cell r="G71" t="str">
            <v>x</v>
          </cell>
          <cell r="H71">
            <v>11</v>
          </cell>
          <cell r="I71">
            <v>0</v>
          </cell>
          <cell r="J71">
            <v>21</v>
          </cell>
          <cell r="K71">
            <v>2</v>
          </cell>
          <cell r="L71">
            <v>12</v>
          </cell>
          <cell r="M71">
            <v>80</v>
          </cell>
          <cell r="N71">
            <v>0</v>
          </cell>
          <cell r="O71">
            <v>126</v>
          </cell>
        </row>
        <row r="72">
          <cell r="A72">
            <v>1332021000</v>
          </cell>
          <cell r="B72">
            <v>10330220</v>
          </cell>
          <cell r="C72" t="str">
            <v>S</v>
          </cell>
          <cell r="D72">
            <v>1</v>
          </cell>
          <cell r="E72" t="str">
            <v>Ausl./Gesellschafter Darlehen an verb.Unternehmen (RLZ &gt; 1J)</v>
          </cell>
          <cell r="F72" t="str">
            <v>Longterm loans to group companies (&gt;1yr)</v>
          </cell>
          <cell r="G72"/>
          <cell r="H72">
            <v>1820</v>
          </cell>
          <cell r="I72">
            <v>0</v>
          </cell>
          <cell r="J72">
            <v>6</v>
          </cell>
          <cell r="K72">
            <v>46</v>
          </cell>
          <cell r="L72">
            <v>5</v>
          </cell>
          <cell r="M72">
            <v>191</v>
          </cell>
          <cell r="N72">
            <v>0</v>
          </cell>
          <cell r="O72">
            <v>2067</v>
          </cell>
        </row>
        <row r="73">
          <cell r="A73">
            <v>1332031000</v>
          </cell>
          <cell r="B73">
            <v>10330250</v>
          </cell>
          <cell r="C73" t="str">
            <v>S</v>
          </cell>
          <cell r="D73">
            <v>1</v>
          </cell>
          <cell r="E73" t="str">
            <v>Anteile an Joint Venture Buchwert</v>
          </cell>
          <cell r="F73" t="str">
            <v>Shares in joint ventures - book value</v>
          </cell>
          <cell r="G73"/>
          <cell r="H73">
            <v>46</v>
          </cell>
          <cell r="I73">
            <v>2</v>
          </cell>
          <cell r="J73">
            <v>3</v>
          </cell>
          <cell r="K73">
            <v>3</v>
          </cell>
          <cell r="L73">
            <v>0</v>
          </cell>
          <cell r="M73">
            <v>3</v>
          </cell>
          <cell r="N73">
            <v>0</v>
          </cell>
          <cell r="O73">
            <v>57</v>
          </cell>
        </row>
        <row r="74">
          <cell r="A74">
            <v>1332035000</v>
          </cell>
          <cell r="B74">
            <v>10330275</v>
          </cell>
          <cell r="C74" t="str">
            <v>S</v>
          </cell>
          <cell r="D74">
            <v>1</v>
          </cell>
          <cell r="E74" t="str">
            <v>Ausleihungen an Joint Venture (RLZ &gt; 1J)</v>
          </cell>
          <cell r="F74" t="str">
            <v>Longterm loans  to joint ventures (&gt;1yr)</v>
          </cell>
          <cell r="G74"/>
          <cell r="H74">
            <v>0</v>
          </cell>
          <cell r="I74">
            <v>0</v>
          </cell>
          <cell r="J74">
            <v>0</v>
          </cell>
          <cell r="K74">
            <v>24</v>
          </cell>
          <cell r="L74">
            <v>0</v>
          </cell>
          <cell r="M74">
            <v>0</v>
          </cell>
          <cell r="N74">
            <v>0</v>
          </cell>
          <cell r="O74">
            <v>24</v>
          </cell>
        </row>
        <row r="75">
          <cell r="A75">
            <v>1332041000</v>
          </cell>
          <cell r="B75">
            <v>10330300</v>
          </cell>
          <cell r="C75" t="str">
            <v>S</v>
          </cell>
          <cell r="D75">
            <v>1</v>
          </cell>
          <cell r="E75" t="str">
            <v>Anteile an assoziierte Unternehmen Buchwert</v>
          </cell>
          <cell r="F75" t="str">
            <v>Shares in associated companies - book value</v>
          </cell>
          <cell r="G75"/>
          <cell r="H75">
            <v>0</v>
          </cell>
          <cell r="I75">
            <v>0</v>
          </cell>
          <cell r="J75">
            <v>1</v>
          </cell>
          <cell r="K75">
            <v>6</v>
          </cell>
          <cell r="L75">
            <v>0</v>
          </cell>
          <cell r="M75">
            <v>8</v>
          </cell>
          <cell r="N75">
            <v>0</v>
          </cell>
          <cell r="O75">
            <v>14</v>
          </cell>
        </row>
        <row r="76">
          <cell r="A76">
            <v>1332045000</v>
          </cell>
          <cell r="B76">
            <v>10330355</v>
          </cell>
          <cell r="C76" t="str">
            <v>S</v>
          </cell>
          <cell r="D76">
            <v>1</v>
          </cell>
          <cell r="E76" t="str">
            <v>Ausleihungen an assoziierten Unternehmen (RLZ &gt; 1J)</v>
          </cell>
          <cell r="F76" t="str">
            <v>Longterm loans  to associated companies (&gt;1yr)</v>
          </cell>
          <cell r="G76"/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1332051000</v>
          </cell>
          <cell r="B77">
            <v>10330400</v>
          </cell>
          <cell r="C77" t="str">
            <v>S</v>
          </cell>
          <cell r="D77">
            <v>1</v>
          </cell>
          <cell r="E77" t="str">
            <v>Beteiligungen</v>
          </cell>
          <cell r="F77" t="str">
            <v>Other equity investments</v>
          </cell>
          <cell r="G77" t="str">
            <v>x</v>
          </cell>
          <cell r="H77">
            <v>20</v>
          </cell>
          <cell r="I77">
            <v>1</v>
          </cell>
          <cell r="J77">
            <v>-1</v>
          </cell>
          <cell r="K77">
            <v>0</v>
          </cell>
          <cell r="L77">
            <v>0</v>
          </cell>
          <cell r="M77">
            <v>170</v>
          </cell>
          <cell r="N77">
            <v>0</v>
          </cell>
          <cell r="O77">
            <v>193</v>
          </cell>
        </row>
        <row r="78">
          <cell r="A78">
            <v>1332055000</v>
          </cell>
          <cell r="B78">
            <v>10330455</v>
          </cell>
          <cell r="C78" t="str">
            <v>S</v>
          </cell>
          <cell r="D78">
            <v>1</v>
          </cell>
          <cell r="E78" t="str">
            <v>Ausleihungen an Beteiligungen (RLZ &gt; 1J)</v>
          </cell>
          <cell r="F78" t="str">
            <v>Longterm loans  to other equity investments (&gt;1yr)</v>
          </cell>
          <cell r="G78"/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1332060000</v>
          </cell>
          <cell r="B79" t="str">
            <v>New Position</v>
          </cell>
          <cell r="C79" t="str">
            <v>S</v>
          </cell>
          <cell r="D79">
            <v>1</v>
          </cell>
          <cell r="E79" t="str">
            <v>Wertpapiere des Anlagevermögens (RLZ &gt; 1J) / Fonds</v>
          </cell>
          <cell r="F79" t="str">
            <v>Securities (&gt;1yr) / Fund</v>
          </cell>
          <cell r="G79"/>
          <cell r="H79">
            <v>19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19</v>
          </cell>
        </row>
        <row r="80">
          <cell r="A80">
            <v>1332061000</v>
          </cell>
          <cell r="B80" t="str">
            <v>New Position</v>
          </cell>
          <cell r="C80" t="str">
            <v>S</v>
          </cell>
          <cell r="D80">
            <v>1</v>
          </cell>
          <cell r="E80" t="str">
            <v>Fonds für Pensionsrücksellungen/ATZ (IAS19)</v>
          </cell>
          <cell r="F80" t="str">
            <v>Fund for pension obligation/partial retirement</v>
          </cell>
          <cell r="G80"/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1332062000</v>
          </cell>
          <cell r="B81" t="str">
            <v>New Position</v>
          </cell>
          <cell r="C81" t="str">
            <v>S</v>
          </cell>
          <cell r="D81">
            <v>1</v>
          </cell>
          <cell r="E81" t="str">
            <v>langfristige Liquiditätsreserven / Schuldscheindarlehn (RLZ &gt; 1)</v>
          </cell>
          <cell r="F81" t="str">
            <v>longterm LH cash reserve &gt;1</v>
          </cell>
          <cell r="G81" t="str">
            <v>x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1332065000</v>
          </cell>
          <cell r="B82">
            <v>10330505</v>
          </cell>
          <cell r="C82" t="str">
            <v>S</v>
          </cell>
          <cell r="D82">
            <v>1</v>
          </cell>
          <cell r="E82" t="str">
            <v>Wertpapiere des Anlagevermögens (RLZ &gt; 1J)</v>
          </cell>
          <cell r="F82" t="str">
            <v>Securities (&gt;1yr)</v>
          </cell>
          <cell r="G82"/>
          <cell r="H82">
            <v>19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19</v>
          </cell>
        </row>
        <row r="83">
          <cell r="A83">
            <v>1332070000</v>
          </cell>
          <cell r="B83" t="str">
            <v>New Position</v>
          </cell>
          <cell r="C83" t="str">
            <v>S</v>
          </cell>
          <cell r="D83">
            <v>1</v>
          </cell>
          <cell r="E83" t="str">
            <v>Sonstige Ausleihung / Vorfinanzierung Mietobjekte (RLZ &gt; 1J)</v>
          </cell>
          <cell r="F83" t="str">
            <v>Other longterm loans / Prefinancing of leasehold (&gt;1yr)</v>
          </cell>
          <cell r="G83"/>
          <cell r="H83">
            <v>96</v>
          </cell>
          <cell r="I83">
            <v>3</v>
          </cell>
          <cell r="J83">
            <v>1</v>
          </cell>
          <cell r="K83">
            <v>12</v>
          </cell>
          <cell r="L83">
            <v>0</v>
          </cell>
          <cell r="M83">
            <v>0</v>
          </cell>
          <cell r="N83">
            <v>0</v>
          </cell>
          <cell r="O83">
            <v>112</v>
          </cell>
        </row>
        <row r="84">
          <cell r="A84">
            <v>1332071000</v>
          </cell>
          <cell r="B84">
            <v>10330605</v>
          </cell>
          <cell r="C84" t="str">
            <v>S</v>
          </cell>
          <cell r="D84">
            <v>1</v>
          </cell>
          <cell r="E84" t="str">
            <v>Sonstige Ausleihungen (RLZ &gt; 1J)</v>
          </cell>
          <cell r="F84" t="str">
            <v>Other longterm loans  (&gt;1yr)</v>
          </cell>
          <cell r="G84" t="str">
            <v>x</v>
          </cell>
          <cell r="H84">
            <v>95</v>
          </cell>
          <cell r="I84">
            <v>3</v>
          </cell>
          <cell r="J84">
            <v>1</v>
          </cell>
          <cell r="K84">
            <v>12</v>
          </cell>
          <cell r="L84">
            <v>0</v>
          </cell>
          <cell r="M84">
            <v>0</v>
          </cell>
          <cell r="N84">
            <v>0</v>
          </cell>
          <cell r="O84">
            <v>111</v>
          </cell>
        </row>
        <row r="85">
          <cell r="A85">
            <v>1332075000</v>
          </cell>
          <cell r="B85">
            <v>10330705</v>
          </cell>
          <cell r="C85" t="str">
            <v>S</v>
          </cell>
          <cell r="D85">
            <v>1</v>
          </cell>
          <cell r="E85" t="str">
            <v>Vorfinanzierung von Mietobjekten (RLZ &gt; 1J)</v>
          </cell>
          <cell r="F85" t="str">
            <v>Prefinancing of leasehold (&gt;1yr)</v>
          </cell>
          <cell r="G85"/>
          <cell r="H85">
            <v>1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>
            <v>1350000000</v>
          </cell>
          <cell r="B86">
            <v>10360050</v>
          </cell>
          <cell r="C86" t="str">
            <v>S</v>
          </cell>
          <cell r="D86">
            <v>1</v>
          </cell>
          <cell r="E86" t="str">
            <v>Reparaturfähige Ersatzteile für Flugzeuge</v>
          </cell>
          <cell r="F86" t="str">
            <v>Reparable spare parts for aircraft</v>
          </cell>
          <cell r="G86"/>
          <cell r="H86">
            <v>78</v>
          </cell>
          <cell r="I86">
            <v>0</v>
          </cell>
          <cell r="J86">
            <v>816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896</v>
          </cell>
        </row>
        <row r="87">
          <cell r="A87">
            <v>1350051000</v>
          </cell>
          <cell r="B87">
            <v>10360051</v>
          </cell>
          <cell r="C87" t="str">
            <v>S</v>
          </cell>
          <cell r="D87">
            <v>1</v>
          </cell>
          <cell r="E87" t="str">
            <v>Brutto reparaturf. Ersatzteile für Flugzeuge</v>
          </cell>
          <cell r="F87" t="str">
            <v>Reparable spare parts for aircraft-gr. value</v>
          </cell>
          <cell r="G87"/>
          <cell r="H87">
            <v>153</v>
          </cell>
          <cell r="I87">
            <v>0</v>
          </cell>
          <cell r="J87">
            <v>1841</v>
          </cell>
          <cell r="K87">
            <v>0</v>
          </cell>
          <cell r="L87">
            <v>0</v>
          </cell>
          <cell r="M87">
            <v>6</v>
          </cell>
          <cell r="N87">
            <v>0</v>
          </cell>
          <cell r="O87">
            <v>2000</v>
          </cell>
        </row>
        <row r="88">
          <cell r="A88">
            <v>1350055000</v>
          </cell>
          <cell r="B88">
            <v>10360056</v>
          </cell>
          <cell r="C88" t="str">
            <v>H</v>
          </cell>
          <cell r="D88">
            <v>-1</v>
          </cell>
          <cell r="E88" t="str">
            <v>Wertb. reparaturf. Ersatzteile für Flugzeuge</v>
          </cell>
          <cell r="F88" t="str">
            <v>Reparable spare parts for aircraft-val. adj.</v>
          </cell>
          <cell r="G88" t="str">
            <v>x</v>
          </cell>
          <cell r="H88">
            <v>75</v>
          </cell>
          <cell r="I88">
            <v>0</v>
          </cell>
          <cell r="J88">
            <v>1025</v>
          </cell>
          <cell r="K88">
            <v>0</v>
          </cell>
          <cell r="L88">
            <v>0</v>
          </cell>
          <cell r="M88">
            <v>4</v>
          </cell>
          <cell r="N88">
            <v>0</v>
          </cell>
          <cell r="O88">
            <v>1104</v>
          </cell>
        </row>
        <row r="89">
          <cell r="A89">
            <v>1370000000</v>
          </cell>
          <cell r="B89" t="str">
            <v>New Position</v>
          </cell>
          <cell r="C89" t="str">
            <v>S</v>
          </cell>
          <cell r="D89">
            <v>1</v>
          </cell>
          <cell r="E89" t="str">
            <v>Forderungen und sonstige Vermögensgegenstände langfristig</v>
          </cell>
          <cell r="F89" t="str">
            <v>Receivables and other assets (&gt;1yr)</v>
          </cell>
          <cell r="G89" t="str">
            <v>x</v>
          </cell>
          <cell r="H89">
            <v>385</v>
          </cell>
          <cell r="I89">
            <v>13</v>
          </cell>
          <cell r="J89">
            <v>3</v>
          </cell>
          <cell r="K89">
            <v>35</v>
          </cell>
          <cell r="L89">
            <v>7</v>
          </cell>
          <cell r="M89">
            <v>71</v>
          </cell>
          <cell r="N89">
            <v>0</v>
          </cell>
          <cell r="O89">
            <v>513</v>
          </cell>
        </row>
        <row r="90">
          <cell r="A90">
            <v>1370100000</v>
          </cell>
          <cell r="B90">
            <v>10421020</v>
          </cell>
          <cell r="C90" t="str">
            <v>S</v>
          </cell>
          <cell r="D90">
            <v>1</v>
          </cell>
          <cell r="E90" t="str">
            <v>Sonst. Vermögensgegenstände (RLZ &gt; 1J)</v>
          </cell>
          <cell r="F90" t="str">
            <v>Other assets (&gt;1yr)</v>
          </cell>
          <cell r="G90" t="str">
            <v>x</v>
          </cell>
          <cell r="H90">
            <v>262</v>
          </cell>
          <cell r="I90">
            <v>13</v>
          </cell>
          <cell r="J90">
            <v>3</v>
          </cell>
          <cell r="K90">
            <v>25</v>
          </cell>
          <cell r="L90">
            <v>2</v>
          </cell>
          <cell r="M90">
            <v>68</v>
          </cell>
          <cell r="N90">
            <v>0</v>
          </cell>
          <cell r="O90">
            <v>372</v>
          </cell>
        </row>
        <row r="91">
          <cell r="A91">
            <v>1370112000</v>
          </cell>
          <cell r="B91">
            <v>10421021</v>
          </cell>
          <cell r="C91" t="str">
            <v>S</v>
          </cell>
          <cell r="D91">
            <v>1</v>
          </cell>
          <cell r="E91" t="str">
            <v>Br. Sonst. Vermögensgegenstände (RLZ &gt; 1J)</v>
          </cell>
          <cell r="F91" t="str">
            <v>Other assets (&gt;1yr) - gross value</v>
          </cell>
          <cell r="G91"/>
          <cell r="H91">
            <v>262</v>
          </cell>
          <cell r="I91">
            <v>13</v>
          </cell>
          <cell r="J91">
            <v>2</v>
          </cell>
          <cell r="K91">
            <v>26</v>
          </cell>
          <cell r="L91">
            <v>1</v>
          </cell>
          <cell r="M91">
            <v>68</v>
          </cell>
          <cell r="N91">
            <v>0</v>
          </cell>
          <cell r="O91">
            <v>372</v>
          </cell>
        </row>
        <row r="92">
          <cell r="A92">
            <v>1370115000</v>
          </cell>
          <cell r="B92">
            <v>10421026</v>
          </cell>
          <cell r="C92" t="str">
            <v>H</v>
          </cell>
          <cell r="D92">
            <v>-1</v>
          </cell>
          <cell r="E92" t="str">
            <v>Wertb. Sonst. Vermögensgegenstände (RLZ &gt; 1J)</v>
          </cell>
          <cell r="F92" t="str">
            <v>Other assets (&gt;1yr) - value adjustments</v>
          </cell>
          <cell r="G92" t="str">
            <v>x</v>
          </cell>
          <cell r="H92">
            <v>0</v>
          </cell>
          <cell r="I92">
            <v>0</v>
          </cell>
          <cell r="J92">
            <v>-1</v>
          </cell>
          <cell r="K92">
            <v>1</v>
          </cell>
          <cell r="L92">
            <v>-1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1370200000</v>
          </cell>
          <cell r="C93" t="str">
            <v>S</v>
          </cell>
          <cell r="D93">
            <v>1</v>
          </cell>
          <cell r="E93" t="str">
            <v>Emissionszertifikate (RLZ &gt; 1 J)</v>
          </cell>
          <cell r="F93"/>
          <cell r="G93"/>
          <cell r="H93">
            <v>20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20</v>
          </cell>
        </row>
        <row r="94">
          <cell r="A94">
            <v>1370211000</v>
          </cell>
          <cell r="C94" t="str">
            <v>S</v>
          </cell>
          <cell r="D94">
            <v>1</v>
          </cell>
          <cell r="E94" t="str">
            <v>Br. Emissionszertifikate (RLZ &gt; 1 J)</v>
          </cell>
          <cell r="F94"/>
          <cell r="G94"/>
          <cell r="H94">
            <v>20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20</v>
          </cell>
        </row>
        <row r="95">
          <cell r="A95">
            <v>1370215000</v>
          </cell>
          <cell r="C95" t="str">
            <v>H</v>
          </cell>
          <cell r="D95">
            <v>-1</v>
          </cell>
          <cell r="E95" t="str">
            <v>WB auf Emissionszertifikate (RLZ &gt; 1 J)</v>
          </cell>
          <cell r="F95"/>
          <cell r="G95" t="str">
            <v>x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1370300000</v>
          </cell>
          <cell r="B96" t="str">
            <v>New Position</v>
          </cell>
          <cell r="C96" t="str">
            <v>S</v>
          </cell>
          <cell r="D96">
            <v>1</v>
          </cell>
          <cell r="E96" t="str">
            <v>Positive Marktwerte (RLZ &gt; 1J)</v>
          </cell>
          <cell r="F96" t="str">
            <v>Market Values (&gt;1yr)</v>
          </cell>
          <cell r="G96"/>
          <cell r="H96">
            <v>45</v>
          </cell>
          <cell r="I96">
            <v>0</v>
          </cell>
          <cell r="J96">
            <v>0</v>
          </cell>
          <cell r="K96">
            <v>2</v>
          </cell>
          <cell r="L96">
            <v>0</v>
          </cell>
          <cell r="M96">
            <v>0</v>
          </cell>
          <cell r="N96">
            <v>0</v>
          </cell>
          <cell r="O96">
            <v>47</v>
          </cell>
        </row>
        <row r="97">
          <cell r="A97">
            <v>1370311000</v>
          </cell>
          <cell r="B97">
            <v>10421028</v>
          </cell>
          <cell r="C97" t="str">
            <v>S</v>
          </cell>
          <cell r="D97">
            <v>1</v>
          </cell>
          <cell r="E97" t="str">
            <v>Marktwerte von Sicherungsgeschäften innerer Wert (RLZ &gt; 1J)</v>
          </cell>
          <cell r="F97" t="str">
            <v>Market Values from Hedges (&gt;1yr)</v>
          </cell>
          <cell r="G97" t="str">
            <v>x</v>
          </cell>
          <cell r="H97">
            <v>45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44</v>
          </cell>
        </row>
        <row r="98">
          <cell r="A98">
            <v>1370312000</v>
          </cell>
          <cell r="C98" t="str">
            <v>S</v>
          </cell>
          <cell r="D98">
            <v>1</v>
          </cell>
          <cell r="E98" t="str">
            <v>Marktwerte von Sicherungsgeschäften Zeitwert (RLZ&gt;1)</v>
          </cell>
          <cell r="G98"/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1370313000</v>
          </cell>
          <cell r="B99">
            <v>10421029</v>
          </cell>
          <cell r="C99" t="str">
            <v>S</v>
          </cell>
          <cell r="D99">
            <v>1</v>
          </cell>
          <cell r="E99" t="str">
            <v>Marktwerte von Spekulationsgeschäften (RLZ &gt; 1J)</v>
          </cell>
          <cell r="F99" t="str">
            <v>Market Values from Tradings (&gt;1yr)</v>
          </cell>
          <cell r="G99"/>
          <cell r="H99">
            <v>0</v>
          </cell>
          <cell r="I99">
            <v>0</v>
          </cell>
          <cell r="J99">
            <v>0</v>
          </cell>
          <cell r="K99">
            <v>2</v>
          </cell>
          <cell r="L99">
            <v>0</v>
          </cell>
          <cell r="M99">
            <v>0</v>
          </cell>
          <cell r="N99">
            <v>0</v>
          </cell>
          <cell r="O99">
            <v>3</v>
          </cell>
        </row>
        <row r="100">
          <cell r="A100">
            <v>1370400000</v>
          </cell>
          <cell r="B100">
            <v>10421120</v>
          </cell>
          <cell r="C100" t="str">
            <v>S</v>
          </cell>
          <cell r="D100">
            <v>1</v>
          </cell>
          <cell r="E100" t="str">
            <v>So.VG erwartete Erstattungen Rst. (RLZ &gt; 1J)</v>
          </cell>
          <cell r="F100" t="str">
            <v>o.assets possib. of any reimbursem. (&gt;1yr)</v>
          </cell>
          <cell r="G100"/>
          <cell r="H100">
            <v>0</v>
          </cell>
          <cell r="I100">
            <v>0</v>
          </cell>
          <cell r="J100">
            <v>0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O100">
            <v>1</v>
          </cell>
        </row>
        <row r="101">
          <cell r="A101">
            <v>1370412000</v>
          </cell>
          <cell r="B101">
            <v>10421121</v>
          </cell>
          <cell r="C101" t="str">
            <v>S</v>
          </cell>
          <cell r="D101">
            <v>1</v>
          </cell>
          <cell r="E101" t="str">
            <v>Br So.VG erwartete Erstatt. Rst. (RLZ &gt; 1J)</v>
          </cell>
          <cell r="F101" t="str">
            <v>o.assets possib. of any reimb(&gt;1yr) gross va</v>
          </cell>
          <cell r="G101"/>
          <cell r="H101">
            <v>0</v>
          </cell>
          <cell r="I101">
            <v>0</v>
          </cell>
          <cell r="J101">
            <v>0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O101">
            <v>1</v>
          </cell>
        </row>
        <row r="102">
          <cell r="A102">
            <v>1370415000</v>
          </cell>
          <cell r="B102">
            <v>10421126</v>
          </cell>
          <cell r="C102" t="str">
            <v>H</v>
          </cell>
          <cell r="D102">
            <v>-1</v>
          </cell>
          <cell r="E102" t="str">
            <v>WB So.VG erwartete Erstatt. Rst. (RLZ &gt; 1J)</v>
          </cell>
          <cell r="F102" t="str">
            <v>o.assets possib. of any reimb(&gt;1yr) value adj</v>
          </cell>
          <cell r="G102" t="str">
            <v>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1371400000</v>
          </cell>
          <cell r="B103">
            <v>10424220</v>
          </cell>
          <cell r="C103" t="str">
            <v>S</v>
          </cell>
          <cell r="D103">
            <v>1</v>
          </cell>
          <cell r="E103" t="str">
            <v>Darlehensforderungen an verb.Unternehmen (RLZ &gt; 1J)</v>
          </cell>
          <cell r="F103" t="str">
            <v>Shortterm loans to group comp.  (&gt;1yr)</v>
          </cell>
          <cell r="G103"/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1371412000</v>
          </cell>
          <cell r="B104">
            <v>10424221</v>
          </cell>
          <cell r="C104" t="str">
            <v>S</v>
          </cell>
          <cell r="D104">
            <v>1</v>
          </cell>
          <cell r="E104" t="str">
            <v>Br. Darlehen an verb.Unternehmen (RLZ&gt;1J)</v>
          </cell>
          <cell r="F104" t="str">
            <v>Shortterm loans to group comp. (&gt;1yr)-gross value</v>
          </cell>
          <cell r="G104"/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1371415000</v>
          </cell>
          <cell r="B105">
            <v>10424226</v>
          </cell>
          <cell r="C105" t="str">
            <v>H</v>
          </cell>
          <cell r="D105">
            <v>-1</v>
          </cell>
          <cell r="E105" t="str">
            <v>WB Darlehen an verb.Unternehmen (RLZ&gt;1J)</v>
          </cell>
          <cell r="F105" t="str">
            <v>Shortterm loans to group comp. (&gt;1yr)-value adjust</v>
          </cell>
          <cell r="G105" t="str">
            <v>x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1371500000</v>
          </cell>
          <cell r="B106">
            <v>10424320</v>
          </cell>
          <cell r="C106" t="str">
            <v>S</v>
          </cell>
          <cell r="D106">
            <v>1</v>
          </cell>
          <cell r="E106" t="str">
            <v>Darlehensforderungen an Joint Venture (RLZ &gt; 1J)</v>
          </cell>
          <cell r="F106" t="str">
            <v>Shortterm loans to joint ventures (&gt;1yr)</v>
          </cell>
          <cell r="G106"/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1371512000</v>
          </cell>
          <cell r="B107">
            <v>10424321</v>
          </cell>
          <cell r="C107" t="str">
            <v>S</v>
          </cell>
          <cell r="D107">
            <v>1</v>
          </cell>
          <cell r="E107" t="str">
            <v>Br.Darlehen an Joint Venture (RLZ &gt; 1J)</v>
          </cell>
          <cell r="F107" t="str">
            <v>Shortterm loans to joint vent.-(&gt;1yr)-gross value</v>
          </cell>
          <cell r="G107"/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1371515000</v>
          </cell>
          <cell r="B108">
            <v>10424326</v>
          </cell>
          <cell r="C108" t="str">
            <v>H</v>
          </cell>
          <cell r="D108">
            <v>-1</v>
          </cell>
          <cell r="E108" t="str">
            <v>WB.Darlehen an Joint Venture (RLZ &gt; 1J)</v>
          </cell>
          <cell r="F108" t="str">
            <v>Shortterm loans to. joint vent.-(&gt;1yr)-value adjust</v>
          </cell>
          <cell r="G108" t="str">
            <v>x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1371600000</v>
          </cell>
          <cell r="B109">
            <v>10424420</v>
          </cell>
          <cell r="C109" t="str">
            <v>S</v>
          </cell>
          <cell r="D109">
            <v>1</v>
          </cell>
          <cell r="E109" t="str">
            <v>Darlehensforderungen an ass. Untern. (RLZ &gt; 1J)</v>
          </cell>
          <cell r="F109" t="str">
            <v>Shortterm loans to associated companies (&gt;1yr)</v>
          </cell>
          <cell r="G109"/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1371612000</v>
          </cell>
          <cell r="B110">
            <v>10424421</v>
          </cell>
          <cell r="C110" t="str">
            <v>S</v>
          </cell>
          <cell r="D110">
            <v>1</v>
          </cell>
          <cell r="E110" t="str">
            <v>Br.Darlehen an ass. Untern. (RLZ &gt; 1J)</v>
          </cell>
          <cell r="F110" t="str">
            <v>Shortterm loans to. ass.companies(&gt;1yr)-gross value</v>
          </cell>
          <cell r="G110"/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1371615000</v>
          </cell>
          <cell r="B111">
            <v>10424426</v>
          </cell>
          <cell r="C111" t="str">
            <v>H</v>
          </cell>
          <cell r="D111">
            <v>-1</v>
          </cell>
          <cell r="E111" t="str">
            <v>WB Darlehen an ass. Untern. (RLZ &gt; 1J)</v>
          </cell>
          <cell r="F111" t="str">
            <v>Shortterm loans to ass.companies(&gt;1yr)-val. adjust</v>
          </cell>
          <cell r="G111" t="str">
            <v>x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1371700000</v>
          </cell>
          <cell r="B112">
            <v>10424620</v>
          </cell>
          <cell r="C112" t="str">
            <v>S</v>
          </cell>
          <cell r="D112">
            <v>1</v>
          </cell>
          <cell r="E112" t="str">
            <v>Darlehensforderungen an Beteiligungen (RLZ &gt; 1J)</v>
          </cell>
          <cell r="F112" t="str">
            <v>Shortterm loans to other equity investments (&gt;1yr)</v>
          </cell>
          <cell r="G112"/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1371712000</v>
          </cell>
          <cell r="B113">
            <v>10424621</v>
          </cell>
          <cell r="C113" t="str">
            <v>S</v>
          </cell>
          <cell r="D113">
            <v>1</v>
          </cell>
          <cell r="E113" t="str">
            <v>Br.Darlehen an Beteiligungen (RLZ &gt; 1J)</v>
          </cell>
          <cell r="F113" t="str">
            <v>Shortterm loans to o.equity inv.-(&gt;1yr)-gr. value</v>
          </cell>
          <cell r="G113"/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1371715000</v>
          </cell>
          <cell r="B114">
            <v>10424626</v>
          </cell>
          <cell r="C114" t="str">
            <v>H</v>
          </cell>
          <cell r="D114">
            <v>-1</v>
          </cell>
          <cell r="E114" t="str">
            <v>WB Darlehen an Beteiligungen (RLZ &gt; 1J)</v>
          </cell>
          <cell r="F114" t="str">
            <v>Shortterm loans to o.equity inv.-(&gt;1yr)-val. adj.</v>
          </cell>
          <cell r="G114" t="str">
            <v>x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1371900000</v>
          </cell>
          <cell r="B115" t="str">
            <v>New Position</v>
          </cell>
          <cell r="C115" t="str">
            <v>S</v>
          </cell>
          <cell r="D115">
            <v>1</v>
          </cell>
          <cell r="E115" t="str">
            <v>Effektive Ertragsteuerforderungen (RLZ &gt; 1J)</v>
          </cell>
          <cell r="G115"/>
          <cell r="H115">
            <v>50</v>
          </cell>
          <cell r="I115">
            <v>0</v>
          </cell>
          <cell r="J115">
            <v>0</v>
          </cell>
          <cell r="K115">
            <v>1</v>
          </cell>
          <cell r="L115">
            <v>1</v>
          </cell>
          <cell r="M115">
            <v>0</v>
          </cell>
          <cell r="N115">
            <v>0</v>
          </cell>
          <cell r="O115">
            <v>52</v>
          </cell>
        </row>
        <row r="116">
          <cell r="A116">
            <v>1372000000</v>
          </cell>
          <cell r="B116" t="str">
            <v>New Position</v>
          </cell>
          <cell r="C116" t="str">
            <v>S</v>
          </cell>
          <cell r="D116">
            <v>1</v>
          </cell>
          <cell r="E116" t="str">
            <v>Aktive Abgrenzungen (RLZ &gt; 1J)</v>
          </cell>
          <cell r="F116" t="str">
            <v>Prepaid expenses (&gt;1yr)</v>
          </cell>
          <cell r="G116"/>
          <cell r="H116">
            <v>8</v>
          </cell>
          <cell r="I116">
            <v>0</v>
          </cell>
          <cell r="J116">
            <v>0</v>
          </cell>
          <cell r="K116">
            <v>6</v>
          </cell>
          <cell r="L116">
            <v>4</v>
          </cell>
          <cell r="M116">
            <v>3</v>
          </cell>
          <cell r="N116">
            <v>0</v>
          </cell>
          <cell r="O116">
            <v>21</v>
          </cell>
        </row>
        <row r="117">
          <cell r="A117">
            <v>1372011000</v>
          </cell>
          <cell r="B117">
            <v>10610020</v>
          </cell>
          <cell r="C117" t="str">
            <v>S</v>
          </cell>
          <cell r="D117">
            <v>1</v>
          </cell>
          <cell r="E117" t="str">
            <v>Disagio  (RLZ &gt; 1J)</v>
          </cell>
          <cell r="F117" t="str">
            <v>Discount (&gt;1yr)</v>
          </cell>
          <cell r="G117"/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1372015000</v>
          </cell>
          <cell r="B118">
            <v>10630020</v>
          </cell>
          <cell r="C118" t="str">
            <v>S</v>
          </cell>
          <cell r="D118">
            <v>1</v>
          </cell>
          <cell r="E118" t="str">
            <v>Sonstige aktive Rechnungsabgrenzungsposten (RLZ &gt; 1J)</v>
          </cell>
          <cell r="F118" t="str">
            <v>Other prepaid expenses (&gt;1yr)</v>
          </cell>
          <cell r="G118" t="str">
            <v>x</v>
          </cell>
          <cell r="H118">
            <v>8</v>
          </cell>
          <cell r="I118">
            <v>0</v>
          </cell>
          <cell r="J118">
            <v>0</v>
          </cell>
          <cell r="K118">
            <v>6</v>
          </cell>
          <cell r="L118">
            <v>4</v>
          </cell>
          <cell r="M118">
            <v>3</v>
          </cell>
          <cell r="N118">
            <v>0</v>
          </cell>
          <cell r="O118">
            <v>21</v>
          </cell>
        </row>
        <row r="119">
          <cell r="A119">
            <v>1400111000</v>
          </cell>
          <cell r="B119">
            <v>10620000</v>
          </cell>
          <cell r="C119" t="str">
            <v>S</v>
          </cell>
          <cell r="D119">
            <v>1</v>
          </cell>
          <cell r="E119" t="str">
            <v>Latente Ertragsteuererstattungsansprüche</v>
          </cell>
          <cell r="F119" t="str">
            <v>Deferred tax assets</v>
          </cell>
          <cell r="G119"/>
          <cell r="H119">
            <v>635</v>
          </cell>
          <cell r="I119">
            <v>46</v>
          </cell>
          <cell r="J119">
            <v>115</v>
          </cell>
          <cell r="K119">
            <v>54</v>
          </cell>
          <cell r="L119">
            <v>25</v>
          </cell>
          <cell r="M119">
            <v>2</v>
          </cell>
          <cell r="N119">
            <v>0</v>
          </cell>
          <cell r="O119">
            <v>878</v>
          </cell>
        </row>
        <row r="120">
          <cell r="A120">
            <v>1500000000</v>
          </cell>
          <cell r="B120" t="str">
            <v>New Position</v>
          </cell>
          <cell r="C120" t="str">
            <v>S</v>
          </cell>
          <cell r="D120">
            <v>1</v>
          </cell>
          <cell r="E120" t="str">
            <v>Kurzfristige Vermögenswerte</v>
          </cell>
          <cell r="F120" t="str">
            <v>Current assets</v>
          </cell>
          <cell r="G120" t="str">
            <v>x</v>
          </cell>
          <cell r="H120">
            <v>6563</v>
          </cell>
          <cell r="I120">
            <v>465</v>
          </cell>
          <cell r="J120">
            <v>1274</v>
          </cell>
          <cell r="K120">
            <v>578</v>
          </cell>
          <cell r="L120">
            <v>160</v>
          </cell>
          <cell r="M120">
            <v>1300</v>
          </cell>
          <cell r="N120">
            <v>2220</v>
          </cell>
          <cell r="O120">
            <v>12560</v>
          </cell>
        </row>
        <row r="121">
          <cell r="A121">
            <v>1510000000</v>
          </cell>
          <cell r="B121">
            <v>10410000</v>
          </cell>
          <cell r="C121" t="str">
            <v>S</v>
          </cell>
          <cell r="D121">
            <v>1</v>
          </cell>
          <cell r="E121" t="str">
            <v>Vorräte</v>
          </cell>
          <cell r="F121" t="str">
            <v>Inventory</v>
          </cell>
          <cell r="G121"/>
          <cell r="H121">
            <v>162</v>
          </cell>
          <cell r="I121">
            <v>1</v>
          </cell>
          <cell r="J121">
            <v>398</v>
          </cell>
          <cell r="K121">
            <v>92</v>
          </cell>
          <cell r="L121">
            <v>1</v>
          </cell>
          <cell r="M121">
            <v>0</v>
          </cell>
          <cell r="N121">
            <v>0</v>
          </cell>
          <cell r="O121">
            <v>655</v>
          </cell>
        </row>
        <row r="122">
          <cell r="A122">
            <v>1510100000</v>
          </cell>
          <cell r="B122">
            <v>10410060</v>
          </cell>
          <cell r="C122" t="str">
            <v>S</v>
          </cell>
          <cell r="D122">
            <v>1</v>
          </cell>
          <cell r="E122" t="str">
            <v>Ersatzteile für Flugzeuge</v>
          </cell>
          <cell r="F122" t="str">
            <v>Spare parts for aircraft</v>
          </cell>
          <cell r="G122"/>
          <cell r="H122">
            <v>70</v>
          </cell>
          <cell r="I122">
            <v>0</v>
          </cell>
          <cell r="J122">
            <v>387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457</v>
          </cell>
        </row>
        <row r="123">
          <cell r="A123">
            <v>1510111000</v>
          </cell>
          <cell r="B123">
            <v>10410061</v>
          </cell>
          <cell r="C123" t="str">
            <v>S</v>
          </cell>
          <cell r="D123">
            <v>1</v>
          </cell>
          <cell r="E123" t="str">
            <v>Br. Ersatzteile für Flugzeuge</v>
          </cell>
          <cell r="F123" t="str">
            <v>Spare parts for aircraft - gross value</v>
          </cell>
          <cell r="G123"/>
          <cell r="H123">
            <v>115</v>
          </cell>
          <cell r="I123">
            <v>0</v>
          </cell>
          <cell r="J123">
            <v>527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642</v>
          </cell>
        </row>
        <row r="124">
          <cell r="A124">
            <v>1510115000</v>
          </cell>
          <cell r="B124">
            <v>10410066</v>
          </cell>
          <cell r="C124" t="str">
            <v>H</v>
          </cell>
          <cell r="D124">
            <v>-1</v>
          </cell>
          <cell r="E124" t="str">
            <v>WB Ersatzteile für Flugzeuge</v>
          </cell>
          <cell r="F124" t="str">
            <v>Spare parts for aircraft - value adjustment</v>
          </cell>
          <cell r="G124" t="str">
            <v>x</v>
          </cell>
          <cell r="H124">
            <v>45</v>
          </cell>
          <cell r="I124">
            <v>0</v>
          </cell>
          <cell r="J124">
            <v>140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185</v>
          </cell>
        </row>
        <row r="125">
          <cell r="A125">
            <v>1510300000</v>
          </cell>
          <cell r="B125">
            <v>10410100</v>
          </cell>
          <cell r="C125" t="str">
            <v>S</v>
          </cell>
          <cell r="D125">
            <v>1</v>
          </cell>
          <cell r="E125" t="str">
            <v>Roh-, Hilfs- und Betriebsstoffe sonst.</v>
          </cell>
          <cell r="F125" t="str">
            <v>Other raw materials &amp; supplies</v>
          </cell>
          <cell r="G125"/>
          <cell r="H125">
            <v>49</v>
          </cell>
          <cell r="I125">
            <v>1</v>
          </cell>
          <cell r="J125">
            <v>2</v>
          </cell>
          <cell r="K125">
            <v>28</v>
          </cell>
          <cell r="L125">
            <v>0</v>
          </cell>
          <cell r="M125">
            <v>0</v>
          </cell>
          <cell r="N125">
            <v>0</v>
          </cell>
          <cell r="O125">
            <v>80</v>
          </cell>
        </row>
        <row r="126">
          <cell r="A126">
            <v>1510311000</v>
          </cell>
          <cell r="B126">
            <v>10410101</v>
          </cell>
          <cell r="C126" t="str">
            <v>S</v>
          </cell>
          <cell r="D126">
            <v>1</v>
          </cell>
          <cell r="E126" t="str">
            <v>Br. Roh-, Hilfs- und Betriebsstoffe sonst.</v>
          </cell>
          <cell r="F126" t="str">
            <v>Other raw materials &amp; supplies-gross value</v>
          </cell>
          <cell r="G126"/>
          <cell r="H126">
            <v>60</v>
          </cell>
          <cell r="I126">
            <v>4</v>
          </cell>
          <cell r="J126">
            <v>2</v>
          </cell>
          <cell r="K126">
            <v>28</v>
          </cell>
          <cell r="L126">
            <v>0</v>
          </cell>
          <cell r="M126">
            <v>0</v>
          </cell>
          <cell r="N126">
            <v>0</v>
          </cell>
          <cell r="O126">
            <v>94</v>
          </cell>
        </row>
        <row r="127">
          <cell r="A127">
            <v>1510315000</v>
          </cell>
          <cell r="B127">
            <v>10410106</v>
          </cell>
          <cell r="C127" t="str">
            <v>H</v>
          </cell>
          <cell r="D127">
            <v>-1</v>
          </cell>
          <cell r="E127" t="str">
            <v>WB Roh-, Hilfs- und Betriebsstoffe sonst.</v>
          </cell>
          <cell r="F127" t="str">
            <v>Other raw materials &amp; supplies-value adjustm.</v>
          </cell>
          <cell r="G127" t="str">
            <v>x</v>
          </cell>
          <cell r="H127">
            <v>11</v>
          </cell>
          <cell r="I127">
            <v>3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14</v>
          </cell>
        </row>
        <row r="128">
          <cell r="A128">
            <v>1510400000</v>
          </cell>
          <cell r="B128">
            <v>10410200</v>
          </cell>
          <cell r="C128" t="str">
            <v>S</v>
          </cell>
          <cell r="D128">
            <v>1</v>
          </cell>
          <cell r="E128" t="str">
            <v>Unfertige Erzeugnisse, unfertige Leistungen</v>
          </cell>
          <cell r="F128" t="str">
            <v>Unfinished goods &amp; work in process</v>
          </cell>
          <cell r="G128"/>
          <cell r="H128">
            <v>0</v>
          </cell>
          <cell r="I128">
            <v>0</v>
          </cell>
          <cell r="J128">
            <v>9</v>
          </cell>
          <cell r="K128">
            <v>3</v>
          </cell>
          <cell r="L128">
            <v>0</v>
          </cell>
          <cell r="M128">
            <v>0</v>
          </cell>
          <cell r="N128">
            <v>0</v>
          </cell>
          <cell r="O128">
            <v>12</v>
          </cell>
        </row>
        <row r="129">
          <cell r="A129">
            <v>1510411000</v>
          </cell>
          <cell r="B129">
            <v>10410201</v>
          </cell>
          <cell r="C129" t="str">
            <v>S</v>
          </cell>
          <cell r="D129">
            <v>1</v>
          </cell>
          <cell r="E129" t="str">
            <v>Br.Unfertige Erzeugnisse,unfertige Leistungen</v>
          </cell>
          <cell r="F129" t="str">
            <v>Unfinish. goods &amp; work in process-gross value</v>
          </cell>
          <cell r="G129"/>
          <cell r="H129">
            <v>0</v>
          </cell>
          <cell r="I129">
            <v>0</v>
          </cell>
          <cell r="J129">
            <v>13</v>
          </cell>
          <cell r="K129">
            <v>3</v>
          </cell>
          <cell r="L129">
            <v>0</v>
          </cell>
          <cell r="M129">
            <v>0</v>
          </cell>
          <cell r="N129">
            <v>0</v>
          </cell>
          <cell r="O129">
            <v>16</v>
          </cell>
        </row>
        <row r="130">
          <cell r="A130">
            <v>1510415000</v>
          </cell>
          <cell r="B130">
            <v>10410206</v>
          </cell>
          <cell r="C130" t="str">
            <v>H</v>
          </cell>
          <cell r="D130">
            <v>-1</v>
          </cell>
          <cell r="E130" t="str">
            <v>WB Unfertige Erzeugnisse,unfertige Leistungen</v>
          </cell>
          <cell r="F130" t="str">
            <v>Unfinish. goods &amp; work in process-value adjus</v>
          </cell>
          <cell r="G130" t="str">
            <v>x</v>
          </cell>
          <cell r="H130">
            <v>0</v>
          </cell>
          <cell r="I130">
            <v>0</v>
          </cell>
          <cell r="J130">
            <v>4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4</v>
          </cell>
        </row>
        <row r="131">
          <cell r="A131">
            <v>1510500000</v>
          </cell>
          <cell r="B131">
            <v>10410300</v>
          </cell>
          <cell r="C131" t="str">
            <v>S</v>
          </cell>
          <cell r="D131">
            <v>1</v>
          </cell>
          <cell r="E131" t="str">
            <v>Fertige Erzeugnisse und Waren</v>
          </cell>
          <cell r="F131" t="str">
            <v>Finished goods &amp; merchandise</v>
          </cell>
          <cell r="G131" t="str">
            <v>x</v>
          </cell>
          <cell r="H131">
            <v>43</v>
          </cell>
          <cell r="I131">
            <v>0</v>
          </cell>
          <cell r="J131">
            <v>0</v>
          </cell>
          <cell r="K131">
            <v>60</v>
          </cell>
          <cell r="L131">
            <v>1</v>
          </cell>
          <cell r="M131">
            <v>0</v>
          </cell>
          <cell r="N131">
            <v>0</v>
          </cell>
          <cell r="O131">
            <v>105</v>
          </cell>
        </row>
        <row r="132">
          <cell r="A132">
            <v>1510511000</v>
          </cell>
          <cell r="B132">
            <v>10410301</v>
          </cell>
          <cell r="C132" t="str">
            <v>S</v>
          </cell>
          <cell r="D132">
            <v>1</v>
          </cell>
          <cell r="E132" t="str">
            <v>Br. Fertige Erzeugnisse und Waren</v>
          </cell>
          <cell r="F132" t="str">
            <v>Finished goods &amp; merchandise - gross value</v>
          </cell>
          <cell r="G132"/>
          <cell r="H132">
            <v>45</v>
          </cell>
          <cell r="I132">
            <v>0</v>
          </cell>
          <cell r="J132">
            <v>0</v>
          </cell>
          <cell r="K132">
            <v>62</v>
          </cell>
          <cell r="L132">
            <v>1</v>
          </cell>
          <cell r="M132">
            <v>0</v>
          </cell>
          <cell r="N132">
            <v>0</v>
          </cell>
          <cell r="O132">
            <v>108</v>
          </cell>
        </row>
        <row r="133">
          <cell r="A133">
            <v>1510515000</v>
          </cell>
          <cell r="B133">
            <v>10410306</v>
          </cell>
          <cell r="C133" t="str">
            <v>H</v>
          </cell>
          <cell r="D133">
            <v>-1</v>
          </cell>
          <cell r="E133" t="str">
            <v>WB Fertige Erzeugnisse und Waren</v>
          </cell>
          <cell r="F133" t="str">
            <v>Finished goods &amp; merchandise - value adjust.</v>
          </cell>
          <cell r="G133" t="str">
            <v>x</v>
          </cell>
          <cell r="H133">
            <v>2</v>
          </cell>
          <cell r="I133">
            <v>0</v>
          </cell>
          <cell r="J133">
            <v>0</v>
          </cell>
          <cell r="K133">
            <v>2</v>
          </cell>
          <cell r="L133">
            <v>0</v>
          </cell>
          <cell r="M133">
            <v>0</v>
          </cell>
          <cell r="N133">
            <v>0</v>
          </cell>
          <cell r="O133">
            <v>3</v>
          </cell>
        </row>
        <row r="134">
          <cell r="A134">
            <v>1510600000</v>
          </cell>
          <cell r="B134">
            <v>10410400</v>
          </cell>
          <cell r="C134" t="str">
            <v>S</v>
          </cell>
          <cell r="D134">
            <v>1</v>
          </cell>
          <cell r="E134" t="str">
            <v>Geleistete Anzahlungen für Vorräte</v>
          </cell>
          <cell r="F134" t="str">
            <v>Advance payments for inventory</v>
          </cell>
          <cell r="G134"/>
          <cell r="H134">
            <v>0</v>
          </cell>
          <cell r="I134">
            <v>0</v>
          </cell>
          <cell r="J134">
            <v>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O134">
            <v>1</v>
          </cell>
        </row>
        <row r="135">
          <cell r="A135">
            <v>1510611000</v>
          </cell>
          <cell r="B135">
            <v>10410401</v>
          </cell>
          <cell r="C135" t="str">
            <v>S</v>
          </cell>
          <cell r="D135">
            <v>1</v>
          </cell>
          <cell r="E135" t="str">
            <v>Br. Geleistete Anzahlungen für Vorräte</v>
          </cell>
          <cell r="F135" t="str">
            <v>Adv. paym. f. inventory -gross value</v>
          </cell>
          <cell r="G135"/>
          <cell r="H135">
            <v>0</v>
          </cell>
          <cell r="I135">
            <v>0</v>
          </cell>
          <cell r="J135">
            <v>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O135">
            <v>1</v>
          </cell>
        </row>
        <row r="136">
          <cell r="A136">
            <v>1510615000</v>
          </cell>
          <cell r="B136">
            <v>10410406</v>
          </cell>
          <cell r="C136" t="str">
            <v>H</v>
          </cell>
          <cell r="D136">
            <v>-1</v>
          </cell>
          <cell r="E136" t="str">
            <v>WB Geleistete Anzahlungen für Vorräte</v>
          </cell>
          <cell r="F136" t="str">
            <v>Adv. paym. f. inventory -value adjust.</v>
          </cell>
          <cell r="G136" t="str">
            <v>x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1550000000</v>
          </cell>
          <cell r="B137" t="str">
            <v>New Position</v>
          </cell>
          <cell r="C137" t="str">
            <v>S</v>
          </cell>
          <cell r="D137">
            <v>1</v>
          </cell>
          <cell r="E137" t="str">
            <v>Forderungen aus Lieferungen &amp; Leistungen</v>
          </cell>
          <cell r="F137" t="str">
            <v>Trade receibables</v>
          </cell>
          <cell r="G137"/>
          <cell r="H137">
            <v>1979</v>
          </cell>
          <cell r="I137">
            <v>415</v>
          </cell>
          <cell r="J137">
            <v>644</v>
          </cell>
          <cell r="K137">
            <v>260</v>
          </cell>
          <cell r="L137">
            <v>138</v>
          </cell>
          <cell r="M137">
            <v>849</v>
          </cell>
          <cell r="N137">
            <v>0</v>
          </cell>
          <cell r="O137">
            <v>4285</v>
          </cell>
        </row>
        <row r="138">
          <cell r="A138">
            <v>1551100000</v>
          </cell>
          <cell r="B138">
            <v>10420100</v>
          </cell>
          <cell r="C138" t="str">
            <v>S</v>
          </cell>
          <cell r="D138">
            <v>1</v>
          </cell>
          <cell r="E138" t="str">
            <v>Forderungen aus L+L an Fremde</v>
          </cell>
          <cell r="F138" t="str">
            <v>Trade receivables from third parties</v>
          </cell>
          <cell r="G138" t="str">
            <v>x</v>
          </cell>
          <cell r="H138">
            <v>1420</v>
          </cell>
          <cell r="I138">
            <v>411</v>
          </cell>
          <cell r="J138">
            <v>399</v>
          </cell>
          <cell r="K138">
            <v>227</v>
          </cell>
          <cell r="L138">
            <v>79</v>
          </cell>
          <cell r="M138">
            <v>844</v>
          </cell>
          <cell r="N138">
            <v>0</v>
          </cell>
          <cell r="O138">
            <v>3381</v>
          </cell>
        </row>
        <row r="139">
          <cell r="A139">
            <v>1551111000</v>
          </cell>
          <cell r="B139">
            <v>10420111</v>
          </cell>
          <cell r="C139" t="str">
            <v>S</v>
          </cell>
          <cell r="D139">
            <v>1</v>
          </cell>
          <cell r="E139" t="str">
            <v>Br. Forderungen aus L+L an Fremde</v>
          </cell>
          <cell r="F139" t="str">
            <v>Trade rec. f.third parties-gross value</v>
          </cell>
          <cell r="G139"/>
          <cell r="H139">
            <v>1526</v>
          </cell>
          <cell r="I139">
            <v>419</v>
          </cell>
          <cell r="J139">
            <v>447</v>
          </cell>
          <cell r="K139">
            <v>258</v>
          </cell>
          <cell r="L139">
            <v>68</v>
          </cell>
          <cell r="M139">
            <v>857</v>
          </cell>
          <cell r="N139">
            <v>0</v>
          </cell>
          <cell r="O139">
            <v>3576</v>
          </cell>
        </row>
        <row r="140">
          <cell r="A140">
            <v>1551115000</v>
          </cell>
          <cell r="B140">
            <v>10420116</v>
          </cell>
          <cell r="C140" t="str">
            <v>H</v>
          </cell>
          <cell r="D140">
            <v>-1</v>
          </cell>
          <cell r="E140" t="str">
            <v>WB Forderungen aus L+L an Fremde</v>
          </cell>
          <cell r="F140" t="str">
            <v>Trade rec. f.third parties-value adjust</v>
          </cell>
          <cell r="G140"/>
          <cell r="H140">
            <v>107</v>
          </cell>
          <cell r="I140">
            <v>8</v>
          </cell>
          <cell r="J140">
            <v>107</v>
          </cell>
          <cell r="K140">
            <v>30</v>
          </cell>
          <cell r="L140">
            <v>8</v>
          </cell>
          <cell r="M140">
            <v>13</v>
          </cell>
          <cell r="N140">
            <v>0</v>
          </cell>
          <cell r="O140">
            <v>273</v>
          </cell>
        </row>
        <row r="141">
          <cell r="A141">
            <v>1551118000</v>
          </cell>
          <cell r="B141" t="str">
            <v>New Position</v>
          </cell>
          <cell r="C141" t="str">
            <v>h</v>
          </cell>
          <cell r="D141">
            <v>-1</v>
          </cell>
          <cell r="E141" t="str">
            <v>Aktivischer Saldo Fertigungsauftr. Fremde L+L</v>
          </cell>
          <cell r="G141"/>
          <cell r="H141">
            <v>0</v>
          </cell>
          <cell r="I141">
            <v>0</v>
          </cell>
          <cell r="J141">
            <v>-58</v>
          </cell>
          <cell r="K141">
            <v>0</v>
          </cell>
          <cell r="L141">
            <v>-19</v>
          </cell>
          <cell r="M141">
            <v>0</v>
          </cell>
          <cell r="N141">
            <v>0</v>
          </cell>
          <cell r="O141">
            <v>-77</v>
          </cell>
        </row>
        <row r="142">
          <cell r="A142">
            <v>1551119000</v>
          </cell>
          <cell r="B142">
            <v>10420161</v>
          </cell>
          <cell r="C142" t="str">
            <v>S</v>
          </cell>
          <cell r="D142">
            <v>1</v>
          </cell>
          <cell r="E142" t="str">
            <v>Aktivischer Saldo Fertigungsauftr. Fremde L+L</v>
          </cell>
          <cell r="F142" t="str">
            <v>Debit bal. product.orders-trade rec. third p.</v>
          </cell>
          <cell r="G142"/>
          <cell r="H142">
            <v>0</v>
          </cell>
          <cell r="I142">
            <v>0</v>
          </cell>
          <cell r="J142">
            <v>105</v>
          </cell>
          <cell r="K142">
            <v>0</v>
          </cell>
          <cell r="L142">
            <v>46</v>
          </cell>
          <cell r="M142">
            <v>0</v>
          </cell>
          <cell r="N142">
            <v>0</v>
          </cell>
          <cell r="O142">
            <v>151</v>
          </cell>
        </row>
        <row r="143">
          <cell r="A143">
            <v>1551119100</v>
          </cell>
          <cell r="B143" t="str">
            <v>New Position</v>
          </cell>
          <cell r="C143" t="str">
            <v>h</v>
          </cell>
          <cell r="D143">
            <v>-1</v>
          </cell>
          <cell r="E143" t="str">
            <v>Erh. Anzahlungen Fremde (Akt.Saldo Fertigungsaufträge)</v>
          </cell>
          <cell r="G143"/>
          <cell r="H143">
            <v>0</v>
          </cell>
          <cell r="I143">
            <v>0</v>
          </cell>
          <cell r="J143">
            <v>46</v>
          </cell>
          <cell r="K143">
            <v>0</v>
          </cell>
          <cell r="L143">
            <v>28</v>
          </cell>
          <cell r="M143">
            <v>0</v>
          </cell>
          <cell r="N143">
            <v>0</v>
          </cell>
          <cell r="O143">
            <v>74</v>
          </cell>
        </row>
        <row r="144">
          <cell r="A144">
            <v>1551400000</v>
          </cell>
          <cell r="B144">
            <v>10420200</v>
          </cell>
          <cell r="C144" t="str">
            <v>S</v>
          </cell>
          <cell r="D144">
            <v>1</v>
          </cell>
          <cell r="E144" t="str">
            <v>Forderungen an verb.Unternehmen L+L</v>
          </cell>
          <cell r="F144" t="str">
            <v>Trade receivables from group companies</v>
          </cell>
          <cell r="G144"/>
          <cell r="H144">
            <v>553</v>
          </cell>
          <cell r="I144">
            <v>3</v>
          </cell>
          <cell r="J144">
            <v>238</v>
          </cell>
          <cell r="K144">
            <v>29</v>
          </cell>
          <cell r="L144">
            <v>58</v>
          </cell>
          <cell r="M144">
            <v>4</v>
          </cell>
          <cell r="N144">
            <v>0</v>
          </cell>
          <cell r="O144">
            <v>886</v>
          </cell>
        </row>
        <row r="145">
          <cell r="A145">
            <v>1551411000</v>
          </cell>
          <cell r="B145">
            <v>10420211</v>
          </cell>
          <cell r="C145" t="str">
            <v>S</v>
          </cell>
          <cell r="D145">
            <v>1</v>
          </cell>
          <cell r="E145" t="str">
            <v>Br. Forderungen an verb.Untern. L+L</v>
          </cell>
          <cell r="F145" t="str">
            <v>Trade rec. f. group comp. -gross value</v>
          </cell>
          <cell r="G145"/>
          <cell r="H145">
            <v>561</v>
          </cell>
          <cell r="I145">
            <v>3</v>
          </cell>
          <cell r="J145">
            <v>94</v>
          </cell>
          <cell r="K145">
            <v>29</v>
          </cell>
          <cell r="L145">
            <v>43</v>
          </cell>
          <cell r="M145">
            <v>4</v>
          </cell>
          <cell r="N145">
            <v>0</v>
          </cell>
          <cell r="O145">
            <v>733</v>
          </cell>
        </row>
        <row r="146">
          <cell r="A146">
            <v>1551415000</v>
          </cell>
          <cell r="B146">
            <v>10420216</v>
          </cell>
          <cell r="C146" t="str">
            <v>H</v>
          </cell>
          <cell r="D146">
            <v>-1</v>
          </cell>
          <cell r="E146" t="str">
            <v>WB Forderungen an verb.Untern. L+L</v>
          </cell>
          <cell r="F146" t="str">
            <v>Trade rec. f. group comp. -value adjust</v>
          </cell>
          <cell r="G146" t="str">
            <v>x</v>
          </cell>
          <cell r="H146">
            <v>7</v>
          </cell>
          <cell r="I146">
            <v>0</v>
          </cell>
          <cell r="J146">
            <v>0</v>
          </cell>
          <cell r="K146">
            <v>0</v>
          </cell>
          <cell r="L146">
            <v>3</v>
          </cell>
          <cell r="M146">
            <v>0</v>
          </cell>
          <cell r="N146">
            <v>0</v>
          </cell>
          <cell r="O146">
            <v>10</v>
          </cell>
        </row>
        <row r="147">
          <cell r="A147">
            <v>1551418000</v>
          </cell>
          <cell r="B147" t="str">
            <v>New Position</v>
          </cell>
          <cell r="C147" t="str">
            <v>h</v>
          </cell>
          <cell r="D147">
            <v>-1</v>
          </cell>
          <cell r="E147" t="str">
            <v>Akt. Saldo Fertigungsauftr. verb. Untern.</v>
          </cell>
          <cell r="G147"/>
          <cell r="H147">
            <v>0</v>
          </cell>
          <cell r="I147">
            <v>0</v>
          </cell>
          <cell r="J147">
            <v>-144</v>
          </cell>
          <cell r="K147">
            <v>0</v>
          </cell>
          <cell r="L147">
            <v>-19</v>
          </cell>
          <cell r="M147">
            <v>0</v>
          </cell>
          <cell r="N147">
            <v>0</v>
          </cell>
          <cell r="O147">
            <v>-163</v>
          </cell>
        </row>
        <row r="148">
          <cell r="A148">
            <v>1551419000</v>
          </cell>
          <cell r="B148">
            <v>10420261</v>
          </cell>
          <cell r="C148" t="str">
            <v>S</v>
          </cell>
          <cell r="D148">
            <v>1</v>
          </cell>
          <cell r="E148" t="str">
            <v>Akt. Saldo Fertigungsauftr. verb. Untern.</v>
          </cell>
          <cell r="F148" t="str">
            <v>Debit bal. production orders - group comp.</v>
          </cell>
          <cell r="G148"/>
          <cell r="H148">
            <v>0</v>
          </cell>
          <cell r="I148">
            <v>0</v>
          </cell>
          <cell r="J148">
            <v>156</v>
          </cell>
          <cell r="K148">
            <v>0</v>
          </cell>
          <cell r="L148">
            <v>21</v>
          </cell>
          <cell r="M148">
            <v>0</v>
          </cell>
          <cell r="N148">
            <v>0</v>
          </cell>
          <cell r="O148">
            <v>177</v>
          </cell>
        </row>
        <row r="149">
          <cell r="A149">
            <v>1551419100</v>
          </cell>
          <cell r="B149" t="str">
            <v>New Position</v>
          </cell>
          <cell r="C149" t="str">
            <v>h</v>
          </cell>
          <cell r="D149">
            <v>-1</v>
          </cell>
          <cell r="E149" t="str">
            <v>Erh. Anzahlungen verb. Untern. (Akt.Saldo Fertigungsaufträge)</v>
          </cell>
          <cell r="G149"/>
          <cell r="H149">
            <v>0</v>
          </cell>
          <cell r="I149">
            <v>0</v>
          </cell>
          <cell r="J149">
            <v>12</v>
          </cell>
          <cell r="K149">
            <v>0</v>
          </cell>
          <cell r="L149">
            <v>2</v>
          </cell>
          <cell r="M149">
            <v>0</v>
          </cell>
          <cell r="N149">
            <v>0</v>
          </cell>
          <cell r="O149">
            <v>14</v>
          </cell>
        </row>
        <row r="150">
          <cell r="A150">
            <v>1551500000</v>
          </cell>
          <cell r="B150">
            <v>10420300</v>
          </cell>
          <cell r="C150" t="str">
            <v>S</v>
          </cell>
          <cell r="D150">
            <v>1</v>
          </cell>
          <cell r="E150" t="str">
            <v>Forderungen an Joint Venture L+L</v>
          </cell>
          <cell r="F150" t="str">
            <v>Trade receivables from joint ventures</v>
          </cell>
          <cell r="G150"/>
          <cell r="H150">
            <v>5</v>
          </cell>
          <cell r="I150">
            <v>1</v>
          </cell>
          <cell r="J150">
            <v>6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O150">
            <v>14</v>
          </cell>
        </row>
        <row r="151">
          <cell r="A151">
            <v>1551511000</v>
          </cell>
          <cell r="B151">
            <v>10420311</v>
          </cell>
          <cell r="C151" t="str">
            <v>S</v>
          </cell>
          <cell r="D151">
            <v>1</v>
          </cell>
          <cell r="E151" t="str">
            <v>Br. Forderungen an Joint Venture L+L</v>
          </cell>
          <cell r="F151" t="str">
            <v>Trade rec.f. joint ventures-gross value</v>
          </cell>
          <cell r="G151"/>
          <cell r="H151">
            <v>5</v>
          </cell>
          <cell r="I151">
            <v>1</v>
          </cell>
          <cell r="J151">
            <v>4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O151">
            <v>12</v>
          </cell>
        </row>
        <row r="152">
          <cell r="A152">
            <v>1551515000</v>
          </cell>
          <cell r="B152">
            <v>10420316</v>
          </cell>
          <cell r="C152" t="str">
            <v>H</v>
          </cell>
          <cell r="D152">
            <v>-1</v>
          </cell>
          <cell r="E152" t="str">
            <v>WB Forderungen an Joint Venture L+L</v>
          </cell>
          <cell r="F152" t="str">
            <v>Trade rec.f. joint ventures-val. adjust</v>
          </cell>
          <cell r="G152" t="str">
            <v>x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1551518000</v>
          </cell>
          <cell r="B153" t="str">
            <v>New Position</v>
          </cell>
          <cell r="C153" t="str">
            <v>h</v>
          </cell>
          <cell r="D153">
            <v>-1</v>
          </cell>
          <cell r="E153" t="str">
            <v>Akt. Saldo Fertigungsauftr. Joint Venture</v>
          </cell>
          <cell r="G153"/>
          <cell r="H153">
            <v>0</v>
          </cell>
          <cell r="I153">
            <v>0</v>
          </cell>
          <cell r="J153">
            <v>-2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-2</v>
          </cell>
        </row>
        <row r="154">
          <cell r="A154">
            <v>1551519000</v>
          </cell>
          <cell r="B154">
            <v>10420361</v>
          </cell>
          <cell r="C154" t="str">
            <v>S</v>
          </cell>
          <cell r="D154">
            <v>1</v>
          </cell>
          <cell r="E154" t="str">
            <v>Akt. Saldo Fertigungsauftr. Joint Venture</v>
          </cell>
          <cell r="F154" t="str">
            <v>Debit bal. production orders - joint ventures</v>
          </cell>
          <cell r="G154"/>
          <cell r="H154">
            <v>0</v>
          </cell>
          <cell r="I154">
            <v>0</v>
          </cell>
          <cell r="J154">
            <v>2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2</v>
          </cell>
        </row>
        <row r="155">
          <cell r="A155">
            <v>1551519100</v>
          </cell>
          <cell r="B155" t="str">
            <v>New Position</v>
          </cell>
          <cell r="C155" t="str">
            <v>h</v>
          </cell>
          <cell r="D155">
            <v>-1</v>
          </cell>
          <cell r="E155" t="str">
            <v>Erh. Anzahlungen Joint Venture (Akt.Saldo Fertigungsaufträge)</v>
          </cell>
          <cell r="G155"/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1551600000</v>
          </cell>
          <cell r="B156">
            <v>10420400</v>
          </cell>
          <cell r="C156" t="str">
            <v>S</v>
          </cell>
          <cell r="D156">
            <v>1</v>
          </cell>
          <cell r="E156" t="str">
            <v>Forderungen an ass. Untern.  L+L</v>
          </cell>
          <cell r="F156" t="str">
            <v>Trade receivables from associated companies</v>
          </cell>
          <cell r="G156"/>
          <cell r="H156">
            <v>0</v>
          </cell>
          <cell r="I156">
            <v>0</v>
          </cell>
          <cell r="J156">
            <v>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O156">
            <v>3</v>
          </cell>
        </row>
        <row r="157">
          <cell r="A157">
            <v>1551611000</v>
          </cell>
          <cell r="B157">
            <v>10420411</v>
          </cell>
          <cell r="C157" t="str">
            <v>S</v>
          </cell>
          <cell r="D157">
            <v>1</v>
          </cell>
          <cell r="E157" t="str">
            <v>Br. Forderungen an ass. Untern. L+L</v>
          </cell>
          <cell r="F157" t="str">
            <v>Trade rec. f. assoc. comp.-gross value</v>
          </cell>
          <cell r="G157"/>
          <cell r="H157">
            <v>0</v>
          </cell>
          <cell r="I157">
            <v>21</v>
          </cell>
          <cell r="J157">
            <v>6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O157">
            <v>29</v>
          </cell>
        </row>
        <row r="158">
          <cell r="A158">
            <v>1551615000</v>
          </cell>
          <cell r="B158">
            <v>10420416</v>
          </cell>
          <cell r="C158" t="str">
            <v>H</v>
          </cell>
          <cell r="D158">
            <v>-1</v>
          </cell>
          <cell r="E158" t="str">
            <v>WB Forderungen an ass. Untern. L+L</v>
          </cell>
          <cell r="F158" t="str">
            <v>Trade rec. f. assoc. comp.-value adjust</v>
          </cell>
          <cell r="G158" t="str">
            <v>x</v>
          </cell>
          <cell r="H158">
            <v>0</v>
          </cell>
          <cell r="I158">
            <v>21</v>
          </cell>
          <cell r="J158">
            <v>5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26</v>
          </cell>
        </row>
        <row r="159">
          <cell r="A159">
            <v>1551618000</v>
          </cell>
          <cell r="B159" t="str">
            <v>New Position</v>
          </cell>
          <cell r="C159" t="str">
            <v>h</v>
          </cell>
          <cell r="D159">
            <v>-1</v>
          </cell>
          <cell r="E159" t="str">
            <v>Akt. Saldo Fertigungsauftr. ass. Untern.</v>
          </cell>
          <cell r="G159"/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1551619000</v>
          </cell>
          <cell r="B160">
            <v>10420461</v>
          </cell>
          <cell r="C160" t="str">
            <v>S</v>
          </cell>
          <cell r="D160">
            <v>1</v>
          </cell>
          <cell r="E160" t="str">
            <v>Akt. Saldo Fertigungsauftr. ass. Untern.</v>
          </cell>
          <cell r="F160" t="str">
            <v>Debit bal. production orders - assoc. comp.</v>
          </cell>
          <cell r="G160"/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1551619100</v>
          </cell>
          <cell r="B161" t="str">
            <v>New Position</v>
          </cell>
          <cell r="C161" t="str">
            <v>h</v>
          </cell>
          <cell r="D161">
            <v>-1</v>
          </cell>
          <cell r="E161" t="str">
            <v>Erh. Anzahlungen ass.Untern. (Akt.Saldo Fertigungsaufträge)</v>
          </cell>
          <cell r="G161"/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1551700000</v>
          </cell>
          <cell r="B162">
            <v>10420600</v>
          </cell>
          <cell r="C162" t="str">
            <v>S</v>
          </cell>
          <cell r="D162">
            <v>1</v>
          </cell>
          <cell r="E162" t="str">
            <v>Forderungen an Beteiligungen L+L</v>
          </cell>
          <cell r="F162" t="str">
            <v>Trade rec. from other equity investments</v>
          </cell>
          <cell r="G162"/>
          <cell r="H162">
            <v>1</v>
          </cell>
          <cell r="I162">
            <v>0</v>
          </cell>
          <cell r="J162">
            <v>0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O162">
            <v>3</v>
          </cell>
        </row>
        <row r="163">
          <cell r="A163">
            <v>1551711000</v>
          </cell>
          <cell r="B163">
            <v>10420611</v>
          </cell>
          <cell r="C163" t="str">
            <v>S</v>
          </cell>
          <cell r="D163">
            <v>1</v>
          </cell>
          <cell r="E163" t="str">
            <v>Br. Forderungen an Beteiligung. L+L</v>
          </cell>
          <cell r="F163" t="str">
            <v>Trade rec. f. o. eq. inv. -gross value</v>
          </cell>
          <cell r="G163"/>
          <cell r="H163">
            <v>1</v>
          </cell>
          <cell r="I163">
            <v>0</v>
          </cell>
          <cell r="J163">
            <v>0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2</v>
          </cell>
        </row>
        <row r="164">
          <cell r="A164">
            <v>1551715000</v>
          </cell>
          <cell r="B164">
            <v>10420616</v>
          </cell>
          <cell r="C164" t="str">
            <v>H</v>
          </cell>
          <cell r="D164">
            <v>-1</v>
          </cell>
          <cell r="E164" t="str">
            <v>WB Forderungen an Beteiligung. L+L</v>
          </cell>
          <cell r="F164" t="str">
            <v>Trade rec. f. o. eq. inv. -value adjust</v>
          </cell>
          <cell r="G164" t="str">
            <v>x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-1</v>
          </cell>
        </row>
        <row r="165">
          <cell r="A165">
            <v>1551718000</v>
          </cell>
          <cell r="B165" t="str">
            <v>New Position</v>
          </cell>
          <cell r="C165" t="str">
            <v>h</v>
          </cell>
          <cell r="D165">
            <v>-1</v>
          </cell>
          <cell r="E165" t="str">
            <v>Akt. Saldo Fertigungsauftr. Beteiligungen</v>
          </cell>
          <cell r="G165"/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1551719000</v>
          </cell>
          <cell r="B166">
            <v>10420661</v>
          </cell>
          <cell r="C166" t="str">
            <v>S</v>
          </cell>
          <cell r="D166">
            <v>1</v>
          </cell>
          <cell r="E166" t="str">
            <v>Akt. Saldo Fertigungsauftr. Beteiligungen</v>
          </cell>
          <cell r="F166" t="str">
            <v>Debit bal. product. orders - o. eq. invest.</v>
          </cell>
          <cell r="G166"/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1551719100</v>
          </cell>
          <cell r="B167" t="str">
            <v>New Position</v>
          </cell>
          <cell r="C167" t="str">
            <v>h</v>
          </cell>
          <cell r="D167">
            <v>-1</v>
          </cell>
          <cell r="E167" t="str">
            <v>Erh. Anzahlungen Bete (Akt.Saldo Fertigungsaufträge)</v>
          </cell>
          <cell r="G167"/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1570000000</v>
          </cell>
          <cell r="B168" t="str">
            <v>New Position</v>
          </cell>
          <cell r="C168" t="str">
            <v>S</v>
          </cell>
          <cell r="D168">
            <v>1</v>
          </cell>
          <cell r="E168" t="str">
            <v>Übrige Forderungen und sonstige Vermögensgegenstände kurzfristig</v>
          </cell>
          <cell r="F168" t="str">
            <v>Other receivables and other assets</v>
          </cell>
          <cell r="G168" t="str">
            <v>x</v>
          </cell>
          <cell r="H168">
            <v>1481</v>
          </cell>
          <cell r="I168">
            <v>29</v>
          </cell>
          <cell r="J168">
            <v>220</v>
          </cell>
          <cell r="K168">
            <v>96</v>
          </cell>
          <cell r="L168">
            <v>20</v>
          </cell>
          <cell r="M168">
            <v>399</v>
          </cell>
          <cell r="N168">
            <v>-84</v>
          </cell>
          <cell r="O168">
            <v>2159</v>
          </cell>
        </row>
        <row r="169">
          <cell r="A169">
            <v>1570100000</v>
          </cell>
          <cell r="B169">
            <v>10421010</v>
          </cell>
          <cell r="C169" t="str">
            <v>S</v>
          </cell>
          <cell r="D169">
            <v>1</v>
          </cell>
          <cell r="E169" t="str">
            <v>Sonstige Vermögensgegenstände (RLZ &lt; 1J)</v>
          </cell>
          <cell r="F169" t="str">
            <v>Other assets(&lt;1yr)</v>
          </cell>
          <cell r="G169" t="str">
            <v>x</v>
          </cell>
          <cell r="H169">
            <v>502</v>
          </cell>
          <cell r="I169">
            <v>17</v>
          </cell>
          <cell r="J169">
            <v>136</v>
          </cell>
          <cell r="K169">
            <v>57</v>
          </cell>
          <cell r="L169">
            <v>5</v>
          </cell>
          <cell r="M169">
            <v>130</v>
          </cell>
          <cell r="N169">
            <v>29</v>
          </cell>
          <cell r="O169">
            <v>873</v>
          </cell>
        </row>
        <row r="170">
          <cell r="A170">
            <v>1570112000</v>
          </cell>
          <cell r="B170">
            <v>10421011</v>
          </cell>
          <cell r="C170" t="str">
            <v>S</v>
          </cell>
          <cell r="D170">
            <v>1</v>
          </cell>
          <cell r="E170" t="str">
            <v>Br. So.Vermögensgegenstände (RLZ &lt; 1J)</v>
          </cell>
          <cell r="F170" t="str">
            <v>Other assets(&lt;1yr) - gross value</v>
          </cell>
          <cell r="G170"/>
          <cell r="H170">
            <v>421</v>
          </cell>
          <cell r="I170">
            <v>20</v>
          </cell>
          <cell r="J170">
            <v>112</v>
          </cell>
          <cell r="K170">
            <v>24</v>
          </cell>
          <cell r="L170">
            <v>5</v>
          </cell>
          <cell r="M170">
            <v>127</v>
          </cell>
          <cell r="N170">
            <v>29</v>
          </cell>
          <cell r="O170">
            <v>736</v>
          </cell>
        </row>
        <row r="171">
          <cell r="A171">
            <v>1570115000</v>
          </cell>
          <cell r="B171">
            <v>10421016</v>
          </cell>
          <cell r="C171" t="str">
            <v>H</v>
          </cell>
          <cell r="D171">
            <v>-1</v>
          </cell>
          <cell r="E171" t="str">
            <v>WB Sonst. Vermögensgegenstände (RLZ &lt; 1J)</v>
          </cell>
          <cell r="F171" t="str">
            <v>Other assets(&lt;1yr) - value adjustments</v>
          </cell>
          <cell r="G171" t="str">
            <v>x</v>
          </cell>
          <cell r="H171">
            <v>19</v>
          </cell>
          <cell r="I171">
            <v>3</v>
          </cell>
          <cell r="J171">
            <v>2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26</v>
          </cell>
        </row>
        <row r="172">
          <cell r="A172">
            <v>1570116000</v>
          </cell>
          <cell r="B172">
            <v>10421017</v>
          </cell>
          <cell r="C172" t="str">
            <v>S</v>
          </cell>
          <cell r="D172">
            <v>1</v>
          </cell>
          <cell r="E172" t="str">
            <v xml:space="preserve">So.Verm.geg. Forderungen Fiskus sonst. Steuern </v>
          </cell>
          <cell r="F172" t="str">
            <v>Other assets - receivables from other taxes</v>
          </cell>
          <cell r="G172"/>
          <cell r="H172">
            <v>100</v>
          </cell>
          <cell r="I172">
            <v>0</v>
          </cell>
          <cell r="J172">
            <v>26</v>
          </cell>
          <cell r="K172">
            <v>33</v>
          </cell>
          <cell r="L172">
            <v>0</v>
          </cell>
          <cell r="M172">
            <v>4</v>
          </cell>
          <cell r="N172">
            <v>0</v>
          </cell>
          <cell r="O172">
            <v>163</v>
          </cell>
        </row>
        <row r="173">
          <cell r="A173">
            <v>1570200000</v>
          </cell>
          <cell r="C173" t="str">
            <v>S</v>
          </cell>
          <cell r="D173">
            <v>1</v>
          </cell>
          <cell r="E173" t="str">
            <v>Emissionszertifikate (RLZ &lt; 1 J)</v>
          </cell>
          <cell r="G173"/>
          <cell r="H173">
            <v>50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50</v>
          </cell>
        </row>
        <row r="174">
          <cell r="A174">
            <v>1570211000</v>
          </cell>
          <cell r="C174" t="str">
            <v>S</v>
          </cell>
          <cell r="D174">
            <v>1</v>
          </cell>
          <cell r="E174" t="str">
            <v>Br. Emissionszertifikate (RLZ &lt; 1 J)</v>
          </cell>
          <cell r="G174"/>
          <cell r="H174">
            <v>50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50</v>
          </cell>
        </row>
        <row r="175">
          <cell r="A175">
            <v>1570215000</v>
          </cell>
          <cell r="C175" t="str">
            <v>H</v>
          </cell>
          <cell r="D175">
            <v>-1</v>
          </cell>
          <cell r="E175" t="str">
            <v>WB auf Emissionszertifikate (RLZ &lt; 1 J)</v>
          </cell>
          <cell r="G175" t="str">
            <v>x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1570300000</v>
          </cell>
          <cell r="B176" t="str">
            <v>New Position</v>
          </cell>
          <cell r="C176" t="str">
            <v>S</v>
          </cell>
          <cell r="D176">
            <v>1</v>
          </cell>
          <cell r="E176" t="str">
            <v>Positive Marktwerte (RLZ &lt; 1J)</v>
          </cell>
          <cell r="F176" t="str">
            <v>Market Values (&lt;1yr)</v>
          </cell>
          <cell r="G176"/>
          <cell r="H176">
            <v>-11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-113</v>
          </cell>
          <cell r="O176">
            <v>-124</v>
          </cell>
        </row>
        <row r="177">
          <cell r="A177">
            <v>1570311000</v>
          </cell>
          <cell r="B177">
            <v>10421018</v>
          </cell>
          <cell r="C177" t="str">
            <v>S</v>
          </cell>
          <cell r="D177">
            <v>1</v>
          </cell>
          <cell r="E177" t="str">
            <v>Pos. Marktwerte von Sicherungsgesch. innerer Wert (&lt;1)</v>
          </cell>
          <cell r="F177" t="str">
            <v>Market Values from Hedges (&lt;1yr)</v>
          </cell>
          <cell r="G177" t="str">
            <v>x</v>
          </cell>
          <cell r="H177">
            <v>26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26</v>
          </cell>
        </row>
        <row r="178">
          <cell r="A178">
            <v>1570312000</v>
          </cell>
          <cell r="C178" t="str">
            <v>S</v>
          </cell>
          <cell r="D178">
            <v>1</v>
          </cell>
          <cell r="E178" t="str">
            <v>Pos. Marktwerte von Sicherungsgesch. Zeitwert (&lt;1)</v>
          </cell>
          <cell r="G178"/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1570313000</v>
          </cell>
          <cell r="B179">
            <v>10421019</v>
          </cell>
          <cell r="C179" t="str">
            <v>S</v>
          </cell>
          <cell r="D179">
            <v>1</v>
          </cell>
          <cell r="E179" t="str">
            <v>Pos. Marktwerte von Spekulationsgeschäften</v>
          </cell>
          <cell r="F179" t="str">
            <v>Market Values from Tradings (&lt;1yr)</v>
          </cell>
          <cell r="G179"/>
          <cell r="H179">
            <v>-37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-113</v>
          </cell>
          <cell r="O179">
            <v>-150</v>
          </cell>
        </row>
        <row r="180">
          <cell r="A180">
            <v>1570400000</v>
          </cell>
          <cell r="B180">
            <v>10421110</v>
          </cell>
          <cell r="C180" t="str">
            <v>S</v>
          </cell>
          <cell r="D180">
            <v>1</v>
          </cell>
          <cell r="E180" t="str">
            <v>Sonstige VG erwartete Erstattungen Rst. (RLZ &lt; 1J)</v>
          </cell>
          <cell r="F180" t="str">
            <v>o.assets possib. of any reimbursem. (&lt;1yr)</v>
          </cell>
          <cell r="G180"/>
          <cell r="H180">
            <v>0</v>
          </cell>
          <cell r="I180">
            <v>0</v>
          </cell>
          <cell r="J180">
            <v>0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O180">
            <v>1</v>
          </cell>
        </row>
        <row r="181">
          <cell r="A181">
            <v>1570412000</v>
          </cell>
          <cell r="B181">
            <v>10421111</v>
          </cell>
          <cell r="C181" t="str">
            <v>S</v>
          </cell>
          <cell r="D181">
            <v>1</v>
          </cell>
          <cell r="E181" t="str">
            <v>Br. So.VG erwartete Erstatt. Rst. (RLZ &lt; 1J)</v>
          </cell>
          <cell r="F181" t="str">
            <v>o.assets possib. of any reimb(&lt;1yr) gross va</v>
          </cell>
          <cell r="G181"/>
          <cell r="H181">
            <v>0</v>
          </cell>
          <cell r="I181">
            <v>0</v>
          </cell>
          <cell r="J181">
            <v>0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O181">
            <v>1</v>
          </cell>
        </row>
        <row r="182">
          <cell r="A182">
            <v>1570415000</v>
          </cell>
          <cell r="B182">
            <v>10421116</v>
          </cell>
          <cell r="C182" t="str">
            <v>H</v>
          </cell>
          <cell r="D182">
            <v>-1</v>
          </cell>
          <cell r="E182" t="str">
            <v>WB So.VG erwartete Erstatt. Rst. (RLZ &lt; 1J)</v>
          </cell>
          <cell r="F182" t="str">
            <v>o.assets possib. of any reimb(&lt;1yr) value adj</v>
          </cell>
          <cell r="G182" t="str">
            <v>x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1571400000</v>
          </cell>
          <cell r="B183">
            <v>10424210</v>
          </cell>
          <cell r="C183" t="str">
            <v>S</v>
          </cell>
          <cell r="D183">
            <v>1</v>
          </cell>
          <cell r="E183" t="str">
            <v>Sonstige Forderungen an verb.Unternehmen (RLZ &lt; 1J)</v>
          </cell>
          <cell r="F183" t="str">
            <v>Other receivables from group comp.  (&lt;1yr)</v>
          </cell>
          <cell r="G183"/>
          <cell r="H183">
            <v>838</v>
          </cell>
          <cell r="I183">
            <v>1</v>
          </cell>
          <cell r="J183">
            <v>67</v>
          </cell>
          <cell r="K183">
            <v>10</v>
          </cell>
          <cell r="L183">
            <v>0</v>
          </cell>
          <cell r="M183">
            <v>223</v>
          </cell>
          <cell r="N183">
            <v>0</v>
          </cell>
          <cell r="O183">
            <v>1139</v>
          </cell>
        </row>
        <row r="184">
          <cell r="A184">
            <v>1571411000</v>
          </cell>
          <cell r="B184">
            <v>10330210</v>
          </cell>
          <cell r="C184" t="str">
            <v>S</v>
          </cell>
          <cell r="D184">
            <v>1</v>
          </cell>
          <cell r="E184" t="str">
            <v>Ausl./Gesellschafter Darlehen an verb.Unternehmen (RLZ &lt; 1J)</v>
          </cell>
          <cell r="F184" t="str">
            <v>Current portion of longterm loans to group companies (&lt;1yr)</v>
          </cell>
          <cell r="G184"/>
          <cell r="H184">
            <v>180</v>
          </cell>
          <cell r="I184">
            <v>0</v>
          </cell>
          <cell r="J184">
            <v>3</v>
          </cell>
          <cell r="K184">
            <v>9</v>
          </cell>
          <cell r="L184">
            <v>0</v>
          </cell>
          <cell r="M184">
            <v>0</v>
          </cell>
          <cell r="N184">
            <v>0</v>
          </cell>
          <cell r="O184">
            <v>193</v>
          </cell>
        </row>
        <row r="185">
          <cell r="A185">
            <v>1571412000</v>
          </cell>
          <cell r="B185">
            <v>10424211</v>
          </cell>
          <cell r="C185" t="str">
            <v>S</v>
          </cell>
          <cell r="D185">
            <v>1</v>
          </cell>
          <cell r="E185" t="str">
            <v>Br. So.Forderungen an verb.Unternehmen (RLZ&lt;1J)</v>
          </cell>
          <cell r="F185" t="str">
            <v>Other rec. f. group comp. (&lt;1yr)-gross value</v>
          </cell>
          <cell r="G185"/>
          <cell r="H185">
            <v>629</v>
          </cell>
          <cell r="I185">
            <v>0</v>
          </cell>
          <cell r="J185">
            <v>62</v>
          </cell>
          <cell r="K185">
            <v>0</v>
          </cell>
          <cell r="L185">
            <v>0</v>
          </cell>
          <cell r="M185">
            <v>224</v>
          </cell>
          <cell r="N185">
            <v>0</v>
          </cell>
          <cell r="O185">
            <v>915</v>
          </cell>
        </row>
        <row r="186">
          <cell r="A186">
            <v>1571415000</v>
          </cell>
          <cell r="B186">
            <v>10424216</v>
          </cell>
          <cell r="C186" t="str">
            <v>H</v>
          </cell>
          <cell r="D186">
            <v>-1</v>
          </cell>
          <cell r="E186" t="str">
            <v>WB So.Forderungen an verb.Unternehmen (RLZ &lt; 1J)</v>
          </cell>
          <cell r="F186" t="str">
            <v>Other rec. f. group comp. (&lt;1yr)-value adjust</v>
          </cell>
          <cell r="G186"/>
          <cell r="H186">
            <v>0</v>
          </cell>
          <cell r="I186">
            <v>0</v>
          </cell>
          <cell r="J186">
            <v>0</v>
          </cell>
          <cell r="K186">
            <v>-1</v>
          </cell>
          <cell r="L186">
            <v>0</v>
          </cell>
          <cell r="M186">
            <v>1</v>
          </cell>
          <cell r="N186">
            <v>0</v>
          </cell>
          <cell r="O186">
            <v>0</v>
          </cell>
        </row>
        <row r="187">
          <cell r="A187">
            <v>1571418000</v>
          </cell>
          <cell r="B187">
            <v>10424215</v>
          </cell>
          <cell r="C187" t="str">
            <v>S</v>
          </cell>
          <cell r="D187">
            <v>1</v>
          </cell>
          <cell r="E187" t="str">
            <v>Anzahlungen UV an verb.Unternehmen (RLZ&lt;1J)</v>
          </cell>
          <cell r="F187" t="str">
            <v>Advance payments on account of order (&lt;1yr)-gross value</v>
          </cell>
          <cell r="G187" t="str">
            <v>x</v>
          </cell>
          <cell r="H187">
            <v>29</v>
          </cell>
          <cell r="I187">
            <v>1</v>
          </cell>
          <cell r="J187">
            <v>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31</v>
          </cell>
        </row>
        <row r="188">
          <cell r="A188">
            <v>1571419999</v>
          </cell>
          <cell r="B188">
            <v>10424213</v>
          </cell>
          <cell r="C188" t="str">
            <v>S</v>
          </cell>
          <cell r="D188">
            <v>1</v>
          </cell>
          <cell r="E188" t="str">
            <v>So.Ford. an verb.U.(Diff. Schuko unterjährig)</v>
          </cell>
          <cell r="F188" t="str">
            <v xml:space="preserve">Other rec. f. group (Dif. interco. BS - interim) </v>
          </cell>
          <cell r="G188"/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1571500000</v>
          </cell>
          <cell r="B189">
            <v>10424310</v>
          </cell>
          <cell r="C189" t="str">
            <v>S</v>
          </cell>
          <cell r="D189">
            <v>1</v>
          </cell>
          <cell r="E189" t="str">
            <v>Sonstige Forderungen an Joint Venture (RLZ &lt; 1J)</v>
          </cell>
          <cell r="F189" t="str">
            <v>Other receivables from joint ventures (&lt;1yr)</v>
          </cell>
          <cell r="G189"/>
          <cell r="H189">
            <v>0</v>
          </cell>
          <cell r="I189">
            <v>3</v>
          </cell>
          <cell r="J189">
            <v>3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7</v>
          </cell>
        </row>
        <row r="190">
          <cell r="A190">
            <v>1571511000</v>
          </cell>
          <cell r="B190">
            <v>10330270</v>
          </cell>
          <cell r="C190" t="str">
            <v>S</v>
          </cell>
          <cell r="D190">
            <v>1</v>
          </cell>
          <cell r="E190" t="str">
            <v>Ausleihungen an Joint Venture (RLZ &lt; 1J)</v>
          </cell>
          <cell r="F190" t="str">
            <v>Current portion of longterm loans  to joint ventures (&lt;1yr)</v>
          </cell>
          <cell r="G190"/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1571512000</v>
          </cell>
          <cell r="B191">
            <v>10424311</v>
          </cell>
          <cell r="C191" t="str">
            <v>S</v>
          </cell>
          <cell r="D191">
            <v>1</v>
          </cell>
          <cell r="E191" t="str">
            <v>Br. So.Forderungen an Joint Venture (RLZ &lt; 1J)</v>
          </cell>
          <cell r="F191" t="str">
            <v>Other rec. f. joint vent.-(&lt;1yr)-gross value</v>
          </cell>
          <cell r="G191"/>
          <cell r="H191">
            <v>0</v>
          </cell>
          <cell r="I191">
            <v>3</v>
          </cell>
          <cell r="J191">
            <v>5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8</v>
          </cell>
        </row>
        <row r="192">
          <cell r="A192">
            <v>1571515000</v>
          </cell>
          <cell r="B192">
            <v>10424316</v>
          </cell>
          <cell r="C192" t="str">
            <v>H</v>
          </cell>
          <cell r="D192">
            <v>-1</v>
          </cell>
          <cell r="E192" t="str">
            <v>WB So.Forderungen an Joint Venture (RLZ &lt; 1J)</v>
          </cell>
          <cell r="F192" t="str">
            <v>Other rec. f. joint vent.-(&lt;1yr)-value adjust</v>
          </cell>
          <cell r="G192" t="str">
            <v>x</v>
          </cell>
          <cell r="H192">
            <v>0</v>
          </cell>
          <cell r="I192">
            <v>0</v>
          </cell>
          <cell r="J192">
            <v>2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</v>
          </cell>
        </row>
        <row r="193">
          <cell r="A193">
            <v>1571600000</v>
          </cell>
          <cell r="B193">
            <v>10424410</v>
          </cell>
          <cell r="C193" t="str">
            <v>S</v>
          </cell>
          <cell r="D193">
            <v>1</v>
          </cell>
          <cell r="E193" t="str">
            <v>Sonstige Forderungen an ass. Untern. (RLZ &lt; 1J)</v>
          </cell>
          <cell r="F193" t="str">
            <v>Other rec. f. associated companies (&lt;1yr)</v>
          </cell>
          <cell r="G193"/>
          <cell r="H193">
            <v>0</v>
          </cell>
          <cell r="I193">
            <v>0</v>
          </cell>
          <cell r="J193">
            <v>0</v>
          </cell>
          <cell r="K193">
            <v>2</v>
          </cell>
          <cell r="L193">
            <v>0</v>
          </cell>
          <cell r="M193">
            <v>44</v>
          </cell>
          <cell r="N193">
            <v>0</v>
          </cell>
          <cell r="O193">
            <v>45</v>
          </cell>
        </row>
        <row r="194">
          <cell r="A194">
            <v>1571611000</v>
          </cell>
          <cell r="B194">
            <v>10330350</v>
          </cell>
          <cell r="C194" t="str">
            <v>S</v>
          </cell>
          <cell r="D194">
            <v>1</v>
          </cell>
          <cell r="E194" t="str">
            <v>Ausleihungen an assoziierten Unternehmen (RLZ &lt; 1J)</v>
          </cell>
          <cell r="F194" t="str">
            <v>Current portion of longterm loans  to associated companies (&lt;1yr)</v>
          </cell>
          <cell r="G194"/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1571612000</v>
          </cell>
          <cell r="B195">
            <v>10424411</v>
          </cell>
          <cell r="C195" t="str">
            <v>S</v>
          </cell>
          <cell r="D195">
            <v>1</v>
          </cell>
          <cell r="E195" t="str">
            <v>Br. So.Forderungen an ass. Untern. (RLZ &lt; 1J)</v>
          </cell>
          <cell r="F195" t="str">
            <v>Other rec. f. ass.companies(&lt;1yr)-gross value</v>
          </cell>
          <cell r="G195"/>
          <cell r="H195">
            <v>0</v>
          </cell>
          <cell r="I195">
            <v>0</v>
          </cell>
          <cell r="J195">
            <v>0</v>
          </cell>
          <cell r="K195">
            <v>2</v>
          </cell>
          <cell r="L195">
            <v>0</v>
          </cell>
          <cell r="M195">
            <v>44</v>
          </cell>
          <cell r="N195">
            <v>0</v>
          </cell>
          <cell r="O195">
            <v>45</v>
          </cell>
        </row>
        <row r="196">
          <cell r="A196">
            <v>1571615000</v>
          </cell>
          <cell r="B196">
            <v>10424416</v>
          </cell>
          <cell r="C196" t="str">
            <v>H</v>
          </cell>
          <cell r="D196">
            <v>-1</v>
          </cell>
          <cell r="E196" t="str">
            <v>WB So.Forderungen an ass. Untern. (RLZ &lt; 1J)</v>
          </cell>
          <cell r="F196" t="str">
            <v>Other rec. f. ass.companies(&lt;1yr)-val. adjust</v>
          </cell>
          <cell r="G196" t="str">
            <v>x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1571700000</v>
          </cell>
          <cell r="B197">
            <v>10424610</v>
          </cell>
          <cell r="C197" t="str">
            <v>S</v>
          </cell>
          <cell r="D197">
            <v>1</v>
          </cell>
          <cell r="E197" t="str">
            <v>Sonstige Forderungen an Beteiligungen (RLZ &lt; 1J)</v>
          </cell>
          <cell r="F197" t="str">
            <v>Other rec. f. other equity investments (&lt;1yr)</v>
          </cell>
          <cell r="G197"/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1571711000</v>
          </cell>
          <cell r="B198">
            <v>10330450</v>
          </cell>
          <cell r="C198" t="str">
            <v>S</v>
          </cell>
          <cell r="D198">
            <v>1</v>
          </cell>
          <cell r="E198" t="str">
            <v>Ausleihungen an Beteiligungen (RLZ &lt; 1J)</v>
          </cell>
          <cell r="F198" t="str">
            <v>Current portion of longterm loans  to other equity investments (&lt;1yr)</v>
          </cell>
          <cell r="G198"/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1571712000</v>
          </cell>
          <cell r="B199">
            <v>10424611</v>
          </cell>
          <cell r="C199" t="str">
            <v>S</v>
          </cell>
          <cell r="D199">
            <v>1</v>
          </cell>
          <cell r="E199" t="str">
            <v>Br. So.Forderungen an Beteiligungen (RLZ &lt; 1J)</v>
          </cell>
          <cell r="F199" t="str">
            <v>Other rec. f. o.equity inv.-(&lt;1yr)-gr. value</v>
          </cell>
          <cell r="G199"/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1571715000</v>
          </cell>
          <cell r="B200">
            <v>10424616</v>
          </cell>
          <cell r="C200" t="str">
            <v>H</v>
          </cell>
          <cell r="D200">
            <v>-1</v>
          </cell>
          <cell r="E200" t="str">
            <v>WB So.Forderungen an Beteiligungen (RLZ &lt; 1J)</v>
          </cell>
          <cell r="F200" t="str">
            <v>Other rec. f. o.equity inv.-(&lt;1yr)-val. adj.</v>
          </cell>
          <cell r="G200" t="str">
            <v>x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1571900000</v>
          </cell>
          <cell r="B201" t="str">
            <v>New Position</v>
          </cell>
          <cell r="C201" t="str">
            <v>S</v>
          </cell>
          <cell r="D201">
            <v>1</v>
          </cell>
          <cell r="E201" t="str">
            <v>Sonstige Ausleihung / Vorfinanzierung Mietobjekte (RLZ &lt; 1J)</v>
          </cell>
          <cell r="F201" t="str">
            <v>Other longterm loans / Prefinancing of leasehold (&lt;1yr)</v>
          </cell>
          <cell r="G201"/>
          <cell r="H201">
            <v>14</v>
          </cell>
          <cell r="I201">
            <v>0</v>
          </cell>
          <cell r="J201">
            <v>2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16</v>
          </cell>
        </row>
        <row r="202">
          <cell r="A202">
            <v>1571911000</v>
          </cell>
          <cell r="B202">
            <v>10330600</v>
          </cell>
          <cell r="C202" t="str">
            <v>S</v>
          </cell>
          <cell r="D202">
            <v>1</v>
          </cell>
          <cell r="E202" t="str">
            <v>Sonstige  Ausleihungen (RLZ &lt; 1J)</v>
          </cell>
          <cell r="F202" t="str">
            <v>Current portion of other longterm loans (&lt;1yr)</v>
          </cell>
          <cell r="G202" t="str">
            <v>x</v>
          </cell>
          <cell r="H202">
            <v>14</v>
          </cell>
          <cell r="I202">
            <v>0</v>
          </cell>
          <cell r="J202">
            <v>2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16</v>
          </cell>
        </row>
        <row r="203">
          <cell r="A203">
            <v>1571913000</v>
          </cell>
          <cell r="B203">
            <v>10330700</v>
          </cell>
          <cell r="C203" t="str">
            <v>S</v>
          </cell>
          <cell r="D203">
            <v>1</v>
          </cell>
          <cell r="E203" t="str">
            <v>Vorfinanzierung von Mietobjekten (RLZ &lt; 1J)</v>
          </cell>
          <cell r="F203" t="str">
            <v>Prefinancing of leasehold (&lt;1yr)</v>
          </cell>
          <cell r="G203"/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1572000000</v>
          </cell>
          <cell r="B204" t="str">
            <v>New Position</v>
          </cell>
          <cell r="C204" t="str">
            <v>S</v>
          </cell>
          <cell r="D204">
            <v>1</v>
          </cell>
          <cell r="E204" t="str">
            <v>Aktive Abgrenzungen (RLZ &lt; 1J)</v>
          </cell>
          <cell r="F204" t="str">
            <v>Prepaid expenses (&lt;1yr)</v>
          </cell>
          <cell r="G204"/>
          <cell r="H204">
            <v>88</v>
          </cell>
          <cell r="I204">
            <v>8</v>
          </cell>
          <cell r="J204">
            <v>12</v>
          </cell>
          <cell r="K204">
            <v>26</v>
          </cell>
          <cell r="L204">
            <v>15</v>
          </cell>
          <cell r="M204">
            <v>2</v>
          </cell>
          <cell r="N204">
            <v>0</v>
          </cell>
          <cell r="O204">
            <v>152</v>
          </cell>
        </row>
        <row r="205">
          <cell r="A205">
            <v>1572011000</v>
          </cell>
          <cell r="B205">
            <v>10610010</v>
          </cell>
          <cell r="C205" t="str">
            <v>S</v>
          </cell>
          <cell r="D205">
            <v>1</v>
          </cell>
          <cell r="E205" t="str">
            <v>Disagio  (RLZ &lt; 1J)</v>
          </cell>
          <cell r="F205" t="str">
            <v>Discount (&lt;1yr)</v>
          </cell>
          <cell r="G205"/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1572015000</v>
          </cell>
          <cell r="B206">
            <v>10630010</v>
          </cell>
          <cell r="C206" t="str">
            <v>S</v>
          </cell>
          <cell r="D206">
            <v>1</v>
          </cell>
          <cell r="E206" t="str">
            <v>Sonstige aktive Rechnungsabgrenzungsposten (RLZ &lt; 1J)</v>
          </cell>
          <cell r="F206" t="str">
            <v>Other prepaid expenses (&lt;1yr)</v>
          </cell>
          <cell r="G206" t="str">
            <v>x</v>
          </cell>
          <cell r="H206">
            <v>88</v>
          </cell>
          <cell r="I206">
            <v>8</v>
          </cell>
          <cell r="J206">
            <v>12</v>
          </cell>
          <cell r="K206">
            <v>26</v>
          </cell>
          <cell r="L206">
            <v>15</v>
          </cell>
          <cell r="M206">
            <v>2</v>
          </cell>
          <cell r="N206">
            <v>0</v>
          </cell>
          <cell r="O206">
            <v>152</v>
          </cell>
        </row>
        <row r="207">
          <cell r="A207">
            <v>1600111000</v>
          </cell>
          <cell r="B207" t="str">
            <v>New Position</v>
          </cell>
          <cell r="C207" t="str">
            <v>S</v>
          </cell>
          <cell r="D207">
            <v>1</v>
          </cell>
          <cell r="E207" t="str">
            <v>Effektive Ertragsteuerforderungen  (RLZ &lt; 1J)</v>
          </cell>
          <cell r="F207" t="str">
            <v>Tax assets</v>
          </cell>
          <cell r="G207"/>
          <cell r="H207">
            <v>85</v>
          </cell>
          <cell r="I207">
            <v>0</v>
          </cell>
          <cell r="J207">
            <v>0</v>
          </cell>
          <cell r="K207">
            <v>7</v>
          </cell>
          <cell r="L207">
            <v>0</v>
          </cell>
          <cell r="M207">
            <v>0</v>
          </cell>
          <cell r="N207">
            <v>0</v>
          </cell>
          <cell r="O207">
            <v>92</v>
          </cell>
        </row>
        <row r="208">
          <cell r="A208">
            <v>1611000000</v>
          </cell>
          <cell r="B208" t="str">
            <v>New Position</v>
          </cell>
          <cell r="C208" t="str">
            <v>S</v>
          </cell>
          <cell r="D208">
            <v>1</v>
          </cell>
          <cell r="E208" t="str">
            <v>Wertpapiere kurzfristig</v>
          </cell>
          <cell r="F208" t="str">
            <v>Securities</v>
          </cell>
          <cell r="G208"/>
          <cell r="H208">
            <v>1507</v>
          </cell>
          <cell r="I208">
            <v>0</v>
          </cell>
          <cell r="J208">
            <v>1</v>
          </cell>
          <cell r="K208">
            <v>7</v>
          </cell>
          <cell r="L208">
            <v>0</v>
          </cell>
          <cell r="M208">
            <v>0</v>
          </cell>
          <cell r="N208">
            <v>2178</v>
          </cell>
          <cell r="O208">
            <v>3693</v>
          </cell>
        </row>
        <row r="209">
          <cell r="A209">
            <v>1611011000</v>
          </cell>
          <cell r="B209">
            <v>10330500</v>
          </cell>
          <cell r="C209" t="str">
            <v>S</v>
          </cell>
          <cell r="D209">
            <v>1</v>
          </cell>
          <cell r="E209" t="str">
            <v>Wertpapiere des Anlagevermögens (RLZ &lt; 1J)</v>
          </cell>
          <cell r="F209" t="str">
            <v>Securities (&lt;1yr)</v>
          </cell>
          <cell r="G209"/>
          <cell r="H209">
            <v>0</v>
          </cell>
          <cell r="I209">
            <v>0</v>
          </cell>
          <cell r="J209">
            <v>0</v>
          </cell>
          <cell r="K209">
            <v>6</v>
          </cell>
          <cell r="L209">
            <v>0</v>
          </cell>
          <cell r="M209">
            <v>0</v>
          </cell>
          <cell r="N209">
            <v>0</v>
          </cell>
          <cell r="O209">
            <v>6</v>
          </cell>
        </row>
        <row r="210">
          <cell r="A210">
            <v>1611012000</v>
          </cell>
          <cell r="B210" t="str">
            <v>New Position</v>
          </cell>
          <cell r="C210" t="str">
            <v>S</v>
          </cell>
          <cell r="D210">
            <v>1</v>
          </cell>
          <cell r="E210" t="str">
            <v>langfristige Liquiditätsreserven / Schuldscheindarlehn (RLZ &lt; 1)</v>
          </cell>
          <cell r="F210" t="str">
            <v>longterm LH cash reserve &lt;1</v>
          </cell>
          <cell r="G210"/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1611020000</v>
          </cell>
          <cell r="B211">
            <v>10430100</v>
          </cell>
          <cell r="C211" t="str">
            <v>S</v>
          </cell>
          <cell r="D211">
            <v>1</v>
          </cell>
          <cell r="E211" t="str">
            <v>Anteile an verbundenen Unternehmen</v>
          </cell>
          <cell r="F211" t="str">
            <v>Shares in subsidiaries</v>
          </cell>
          <cell r="G211"/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1611021000</v>
          </cell>
          <cell r="B212">
            <v>10430101</v>
          </cell>
          <cell r="C212" t="str">
            <v>S</v>
          </cell>
          <cell r="D212">
            <v>1</v>
          </cell>
          <cell r="E212" t="str">
            <v>Br. Anteile an verbundenen Unternehmen</v>
          </cell>
          <cell r="F212" t="str">
            <v>Shares in subsidiaries - gross value</v>
          </cell>
          <cell r="G212"/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1611025000</v>
          </cell>
          <cell r="B213">
            <v>10430106</v>
          </cell>
          <cell r="C213" t="str">
            <v>H</v>
          </cell>
          <cell r="D213">
            <v>-1</v>
          </cell>
          <cell r="E213" t="str">
            <v>WB Anteile an verbundenen Unternehmen</v>
          </cell>
          <cell r="F213" t="str">
            <v>Shares in subsidiaries - value adjustment</v>
          </cell>
          <cell r="G213" t="str">
            <v>x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1611030000</v>
          </cell>
          <cell r="B214">
            <v>10430200</v>
          </cell>
          <cell r="C214" t="str">
            <v>S</v>
          </cell>
          <cell r="D214">
            <v>1</v>
          </cell>
          <cell r="E214" t="str">
            <v>Eigene Anteile</v>
          </cell>
          <cell r="F214" t="str">
            <v>Treasury stock</v>
          </cell>
          <cell r="G214"/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1611031000</v>
          </cell>
          <cell r="B215">
            <v>10430201</v>
          </cell>
          <cell r="C215" t="str">
            <v>S</v>
          </cell>
          <cell r="D215">
            <v>1</v>
          </cell>
          <cell r="E215" t="str">
            <v>Br. Eigene Anteile</v>
          </cell>
          <cell r="F215" t="str">
            <v>Treasury stock - gross value</v>
          </cell>
          <cell r="G215"/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1611035000</v>
          </cell>
          <cell r="B216">
            <v>10430206</v>
          </cell>
          <cell r="C216" t="str">
            <v>H</v>
          </cell>
          <cell r="D216">
            <v>-1</v>
          </cell>
          <cell r="E216" t="str">
            <v>WB Eigene Anteile</v>
          </cell>
          <cell r="F216" t="str">
            <v>Treasury stock - value adjustment</v>
          </cell>
          <cell r="G216" t="str">
            <v>x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1611040000</v>
          </cell>
          <cell r="B217">
            <v>10430300</v>
          </cell>
          <cell r="C217" t="str">
            <v>S</v>
          </cell>
          <cell r="D217">
            <v>1</v>
          </cell>
          <cell r="E217" t="str">
            <v>Sonstige Wertpapiere</v>
          </cell>
          <cell r="F217" t="str">
            <v>Other securities</v>
          </cell>
          <cell r="G217" t="str">
            <v>x</v>
          </cell>
          <cell r="H217">
            <v>1507</v>
          </cell>
          <cell r="I217">
            <v>0</v>
          </cell>
          <cell r="J217">
            <v>1</v>
          </cell>
          <cell r="K217">
            <v>1</v>
          </cell>
          <cell r="L217">
            <v>0</v>
          </cell>
          <cell r="M217">
            <v>0</v>
          </cell>
          <cell r="N217">
            <v>2178</v>
          </cell>
          <cell r="O217">
            <v>3687</v>
          </cell>
        </row>
        <row r="218">
          <cell r="A218">
            <v>1611041000</v>
          </cell>
          <cell r="B218">
            <v>10430301</v>
          </cell>
          <cell r="C218" t="str">
            <v>S</v>
          </cell>
          <cell r="D218">
            <v>1</v>
          </cell>
          <cell r="E218" t="str">
            <v>Br. Sonstige Wertpapiere</v>
          </cell>
          <cell r="F218" t="str">
            <v>Other securities - gross value</v>
          </cell>
          <cell r="G218"/>
          <cell r="H218">
            <v>1507</v>
          </cell>
          <cell r="I218">
            <v>0</v>
          </cell>
          <cell r="J218">
            <v>1</v>
          </cell>
          <cell r="K218">
            <v>2</v>
          </cell>
          <cell r="L218">
            <v>0</v>
          </cell>
          <cell r="M218">
            <v>0</v>
          </cell>
          <cell r="N218">
            <v>2178</v>
          </cell>
          <cell r="O218">
            <v>3688</v>
          </cell>
        </row>
        <row r="219">
          <cell r="A219">
            <v>1611045000</v>
          </cell>
          <cell r="B219">
            <v>10430306</v>
          </cell>
          <cell r="C219" t="str">
            <v>H</v>
          </cell>
          <cell r="D219">
            <v>-1</v>
          </cell>
          <cell r="E219" t="str">
            <v>WB Sonstige Wertpapiere</v>
          </cell>
          <cell r="F219" t="str">
            <v>Other securities - value adjustment</v>
          </cell>
          <cell r="G219" t="str">
            <v>x</v>
          </cell>
          <cell r="H219">
            <v>0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O219">
            <v>1</v>
          </cell>
        </row>
        <row r="220">
          <cell r="A220">
            <v>1611050000</v>
          </cell>
          <cell r="B220" t="str">
            <v>New Position</v>
          </cell>
          <cell r="C220" t="str">
            <v>S</v>
          </cell>
          <cell r="D220">
            <v>1</v>
          </cell>
          <cell r="E220" t="str">
            <v>Konsolidierte Spezialfonds</v>
          </cell>
          <cell r="F220" t="str">
            <v>Cons. special fonds</v>
          </cell>
          <cell r="G220"/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1611050000</v>
          </cell>
          <cell r="B221" t="str">
            <v>New Position</v>
          </cell>
          <cell r="C221" t="str">
            <v>S</v>
          </cell>
          <cell r="D221">
            <v>1</v>
          </cell>
          <cell r="E221" t="str">
            <v>Konsolidierte Spezialfonds</v>
          </cell>
          <cell r="F221" t="str">
            <v>Cons. special fonds</v>
          </cell>
          <cell r="G221" t="str">
            <v>x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1611051000</v>
          </cell>
          <cell r="B222" t="str">
            <v>New Position</v>
          </cell>
          <cell r="C222" t="str">
            <v>S</v>
          </cell>
          <cell r="D222">
            <v>1</v>
          </cell>
          <cell r="E222" t="str">
            <v>Br. konsolidierte Spezialfonds</v>
          </cell>
          <cell r="F222" t="str">
            <v>Cons. special fonds - gross value</v>
          </cell>
          <cell r="G222"/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1611055000</v>
          </cell>
          <cell r="B223" t="str">
            <v>New Position</v>
          </cell>
          <cell r="C223" t="str">
            <v>H</v>
          </cell>
          <cell r="D223">
            <v>-1</v>
          </cell>
          <cell r="E223" t="str">
            <v>WB konsolidierte Spezialfonds</v>
          </cell>
          <cell r="F223" t="str">
            <v>Cons. special fonds - value adjustment</v>
          </cell>
          <cell r="G223"/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1614000000</v>
          </cell>
          <cell r="B224">
            <v>10440000</v>
          </cell>
          <cell r="C224" t="str">
            <v>S</v>
          </cell>
          <cell r="D224">
            <v>1</v>
          </cell>
          <cell r="E224" t="str">
            <v>Schecks, Kassen-, Bank- und Postgiro-Guthaben</v>
          </cell>
          <cell r="F224" t="str">
            <v>Checks, cash, bank balances</v>
          </cell>
          <cell r="G224"/>
          <cell r="H224">
            <v>1273</v>
          </cell>
          <cell r="I224">
            <v>20</v>
          </cell>
          <cell r="J224">
            <v>11</v>
          </cell>
          <cell r="K224">
            <v>113</v>
          </cell>
          <cell r="L224">
            <v>3</v>
          </cell>
          <cell r="M224">
            <v>52</v>
          </cell>
          <cell r="N224">
            <v>127</v>
          </cell>
          <cell r="O224">
            <v>1598</v>
          </cell>
        </row>
        <row r="225">
          <cell r="A225">
            <v>1614011000</v>
          </cell>
          <cell r="B225">
            <v>10440010</v>
          </cell>
          <cell r="C225" t="str">
            <v>S</v>
          </cell>
          <cell r="D225">
            <v>1</v>
          </cell>
          <cell r="E225" t="str">
            <v>Schecks</v>
          </cell>
          <cell r="F225" t="str">
            <v>Checks</v>
          </cell>
          <cell r="G225"/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-1</v>
          </cell>
        </row>
        <row r="226">
          <cell r="A226">
            <v>1614012000</v>
          </cell>
          <cell r="B226">
            <v>10440020</v>
          </cell>
          <cell r="C226" t="str">
            <v>S</v>
          </cell>
          <cell r="D226">
            <v>1</v>
          </cell>
          <cell r="E226" t="str">
            <v>Kasse, Bundesbank und Postgiro</v>
          </cell>
          <cell r="F226" t="str">
            <v>Cash-in-hand, Bundesbank &amp; postal bank bal.</v>
          </cell>
          <cell r="G226"/>
          <cell r="H226">
            <v>8</v>
          </cell>
          <cell r="I226">
            <v>2</v>
          </cell>
          <cell r="J226">
            <v>0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O226">
            <v>12</v>
          </cell>
        </row>
        <row r="227">
          <cell r="A227">
            <v>1614013000</v>
          </cell>
          <cell r="B227">
            <v>10440030</v>
          </cell>
          <cell r="C227" t="str">
            <v>S</v>
          </cell>
          <cell r="D227">
            <v>1</v>
          </cell>
          <cell r="E227" t="str">
            <v>Guthaben bei Kreditinstituten</v>
          </cell>
          <cell r="F227" t="str">
            <v>Bank balances</v>
          </cell>
          <cell r="G227" t="str">
            <v>x</v>
          </cell>
          <cell r="H227">
            <v>1265</v>
          </cell>
          <cell r="I227">
            <v>18</v>
          </cell>
          <cell r="J227">
            <v>11</v>
          </cell>
          <cell r="K227">
            <v>112</v>
          </cell>
          <cell r="L227">
            <v>3</v>
          </cell>
          <cell r="M227">
            <v>52</v>
          </cell>
          <cell r="N227">
            <v>127</v>
          </cell>
          <cell r="O227">
            <v>1587</v>
          </cell>
        </row>
        <row r="228">
          <cell r="A228">
            <v>1614014000</v>
          </cell>
          <cell r="C228" t="str">
            <v>S</v>
          </cell>
          <cell r="D228">
            <v>1</v>
          </cell>
          <cell r="E228" t="str">
            <v>Termingelder kfr. (Restlaufzeit 4-12 Monate)</v>
          </cell>
          <cell r="G228"/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1690000000</v>
          </cell>
          <cell r="B229">
            <v>11000000</v>
          </cell>
          <cell r="C229" t="str">
            <v>S</v>
          </cell>
          <cell r="D229">
            <v>1</v>
          </cell>
          <cell r="E229" t="str">
            <v>Verm.Gegenst., die zum Verkauf stehen</v>
          </cell>
          <cell r="F229" t="str">
            <v>Assets held for sale</v>
          </cell>
          <cell r="G229"/>
          <cell r="H229">
            <v>76</v>
          </cell>
          <cell r="I229">
            <v>0</v>
          </cell>
          <cell r="J229">
            <v>0</v>
          </cell>
          <cell r="K229">
            <v>3</v>
          </cell>
          <cell r="L229">
            <v>0</v>
          </cell>
          <cell r="M229">
            <v>0</v>
          </cell>
          <cell r="N229">
            <v>0</v>
          </cell>
          <cell r="O229">
            <v>79</v>
          </cell>
        </row>
        <row r="230">
          <cell r="A230">
            <v>1690001000</v>
          </cell>
          <cell r="B230">
            <v>11310100</v>
          </cell>
          <cell r="C230" t="str">
            <v>S</v>
          </cell>
          <cell r="D230">
            <v>1</v>
          </cell>
          <cell r="E230" t="str">
            <v>Geschäfts- oder Firmenwert, der zum Verkauf steht</v>
          </cell>
          <cell r="F230" t="str">
            <v>Goodwill held for sale</v>
          </cell>
          <cell r="G230"/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1690002000</v>
          </cell>
          <cell r="B231">
            <v>11310900</v>
          </cell>
          <cell r="C231" t="str">
            <v>S</v>
          </cell>
          <cell r="D231">
            <v>1</v>
          </cell>
          <cell r="E231" t="str">
            <v>Sonst. Immaterielle VG, die zum Verkauf stehen</v>
          </cell>
          <cell r="F231" t="str">
            <v>Other intangible assets held for sale</v>
          </cell>
          <cell r="G231"/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1690003000</v>
          </cell>
          <cell r="B232">
            <v>11320100</v>
          </cell>
          <cell r="C232" t="str">
            <v>S</v>
          </cell>
          <cell r="D232">
            <v>1</v>
          </cell>
          <cell r="E232" t="str">
            <v>Flugzeuge u. Reservetriebewerke, die zum Verkauf stehen</v>
          </cell>
          <cell r="F232" t="str">
            <v>Aircraft and spare engines held for sale</v>
          </cell>
          <cell r="G232" t="str">
            <v>x</v>
          </cell>
          <cell r="H232">
            <v>75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75</v>
          </cell>
        </row>
        <row r="233">
          <cell r="A233">
            <v>1690004000</v>
          </cell>
          <cell r="B233">
            <v>11320200</v>
          </cell>
          <cell r="C233" t="str">
            <v>S</v>
          </cell>
          <cell r="D233">
            <v>1</v>
          </cell>
          <cell r="E233" t="str">
            <v>Grundstücke u. Bauten, die zum Verkauf stehen</v>
          </cell>
          <cell r="F233" t="str">
            <v>Land and buildings held for sale</v>
          </cell>
          <cell r="G233"/>
          <cell r="H233">
            <v>0</v>
          </cell>
          <cell r="I233">
            <v>0</v>
          </cell>
          <cell r="J233">
            <v>0</v>
          </cell>
          <cell r="K233">
            <v>2</v>
          </cell>
          <cell r="L233">
            <v>0</v>
          </cell>
          <cell r="M233">
            <v>0</v>
          </cell>
          <cell r="N233">
            <v>0</v>
          </cell>
          <cell r="O233">
            <v>2</v>
          </cell>
        </row>
        <row r="234">
          <cell r="A234">
            <v>1690005000</v>
          </cell>
          <cell r="B234">
            <v>11320900</v>
          </cell>
          <cell r="C234" t="str">
            <v>S</v>
          </cell>
          <cell r="D234">
            <v>1</v>
          </cell>
          <cell r="E234" t="str">
            <v>Sonst. Sachanlagevermögen, das zum Verkauf steht</v>
          </cell>
          <cell r="F234" t="str">
            <v>Other tangible assets held for sale</v>
          </cell>
          <cell r="G234"/>
          <cell r="H234">
            <v>0</v>
          </cell>
          <cell r="I234">
            <v>0</v>
          </cell>
          <cell r="J234">
            <v>0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O234">
            <v>1</v>
          </cell>
        </row>
        <row r="235">
          <cell r="A235">
            <v>1690006000</v>
          </cell>
          <cell r="B235">
            <v>11330100</v>
          </cell>
          <cell r="C235" t="str">
            <v>S</v>
          </cell>
          <cell r="D235">
            <v>1</v>
          </cell>
          <cell r="E235" t="str">
            <v>Verb. Unternehmen, zur Weiterveräußerung erworben</v>
          </cell>
          <cell r="F235" t="str">
            <v>Subsidiaries acquired with the view of resale</v>
          </cell>
          <cell r="G235"/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1690007000</v>
          </cell>
          <cell r="B236">
            <v>11330900</v>
          </cell>
          <cell r="C236" t="str">
            <v>S</v>
          </cell>
          <cell r="D236">
            <v>1</v>
          </cell>
          <cell r="E236" t="str">
            <v>Sonst. Finanzanlagen, die zum Verkauf stehen</v>
          </cell>
          <cell r="F236" t="str">
            <v>Other financial assets held for sale</v>
          </cell>
          <cell r="G236"/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1690008000</v>
          </cell>
          <cell r="B237">
            <v>11360050</v>
          </cell>
          <cell r="C237" t="str">
            <v>S</v>
          </cell>
          <cell r="D237">
            <v>1</v>
          </cell>
          <cell r="E237" t="str">
            <v>Reparaturfähige Ersatzteile für Flugzeuge</v>
          </cell>
          <cell r="F237" t="str">
            <v>Reparable spare parts for aircraft</v>
          </cell>
          <cell r="G237"/>
          <cell r="H237">
            <v>1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1</v>
          </cell>
        </row>
        <row r="238">
          <cell r="A238">
            <v>1690009000</v>
          </cell>
          <cell r="B238">
            <v>11400000</v>
          </cell>
          <cell r="C238" t="str">
            <v>S</v>
          </cell>
          <cell r="D238">
            <v>1</v>
          </cell>
          <cell r="E238" t="str">
            <v>Sonstige Vermögensgegenstände, die zum Verkauf stehen</v>
          </cell>
          <cell r="F238" t="str">
            <v>Curr.assets associated with non-curr.assets held f.sale</v>
          </cell>
          <cell r="G238"/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2000000000</v>
          </cell>
          <cell r="B239">
            <v>20000000</v>
          </cell>
          <cell r="C239" t="str">
            <v>H</v>
          </cell>
          <cell r="D239">
            <v>-1</v>
          </cell>
          <cell r="E239" t="str">
            <v>P A S S I V A</v>
          </cell>
          <cell r="F239" t="str">
            <v>LIABILITIES &amp; SHAREHOLDERS' EQUITY</v>
          </cell>
          <cell r="G239"/>
          <cell r="H239">
            <v>26965</v>
          </cell>
          <cell r="I239">
            <v>1141</v>
          </cell>
          <cell r="J239">
            <v>3299</v>
          </cell>
          <cell r="K239">
            <v>1661</v>
          </cell>
          <cell r="L239">
            <v>323</v>
          </cell>
          <cell r="M239">
            <v>2494</v>
          </cell>
          <cell r="N239">
            <v>2220</v>
          </cell>
          <cell r="O239">
            <v>38103</v>
          </cell>
        </row>
        <row r="240">
          <cell r="A240">
            <v>2100000000</v>
          </cell>
          <cell r="B240">
            <v>20100000</v>
          </cell>
          <cell r="C240" t="str">
            <v>H</v>
          </cell>
          <cell r="D240">
            <v>-1</v>
          </cell>
          <cell r="E240" t="str">
            <v>Eigenkapital (inkl. Fremdanteile)</v>
          </cell>
          <cell r="F240" t="str">
            <v>Shareholders' equity</v>
          </cell>
          <cell r="G240"/>
          <cell r="H240">
            <v>5051</v>
          </cell>
          <cell r="I240">
            <v>175</v>
          </cell>
          <cell r="J240">
            <v>648</v>
          </cell>
          <cell r="K240">
            <v>360</v>
          </cell>
          <cell r="L240">
            <v>6</v>
          </cell>
          <cell r="M240">
            <v>692</v>
          </cell>
          <cell r="N240">
            <v>2211</v>
          </cell>
          <cell r="O240">
            <v>9143</v>
          </cell>
        </row>
        <row r="241">
          <cell r="A241">
            <v>2110000000</v>
          </cell>
          <cell r="B241">
            <v>20100100</v>
          </cell>
          <cell r="C241" t="str">
            <v>H</v>
          </cell>
          <cell r="D241">
            <v>-1</v>
          </cell>
          <cell r="E241" t="str">
            <v>Eigenkapital (ohne Fremdanteile)</v>
          </cell>
          <cell r="F241" t="str">
            <v>Shareholders' equity w/o minority interest - group</v>
          </cell>
          <cell r="G241"/>
          <cell r="H241">
            <v>5050</v>
          </cell>
          <cell r="I241">
            <v>175</v>
          </cell>
          <cell r="J241">
            <v>633</v>
          </cell>
          <cell r="K241">
            <v>317</v>
          </cell>
          <cell r="L241">
            <v>6</v>
          </cell>
          <cell r="M241">
            <v>679</v>
          </cell>
          <cell r="N241">
            <v>2211</v>
          </cell>
          <cell r="O241">
            <v>9071</v>
          </cell>
        </row>
        <row r="242">
          <cell r="A242">
            <v>2110100000</v>
          </cell>
          <cell r="B242">
            <v>20110000</v>
          </cell>
          <cell r="C242" t="str">
            <v>H</v>
          </cell>
          <cell r="D242">
            <v>-1</v>
          </cell>
          <cell r="E242" t="str">
            <v>Gezeichnetes Kapital</v>
          </cell>
          <cell r="F242" t="str">
            <v>Capital stock</v>
          </cell>
          <cell r="G242"/>
          <cell r="H242">
            <v>1178</v>
          </cell>
          <cell r="I242">
            <v>100</v>
          </cell>
          <cell r="J242">
            <v>220</v>
          </cell>
          <cell r="K242">
            <v>140</v>
          </cell>
          <cell r="L242">
            <v>21</v>
          </cell>
          <cell r="M242">
            <v>533</v>
          </cell>
          <cell r="N242">
            <v>2252</v>
          </cell>
          <cell r="O242">
            <v>4443</v>
          </cell>
        </row>
        <row r="243">
          <cell r="A243">
            <v>2110110000</v>
          </cell>
          <cell r="B243">
            <v>20110100</v>
          </cell>
          <cell r="C243" t="str">
            <v>H</v>
          </cell>
          <cell r="D243">
            <v>-1</v>
          </cell>
          <cell r="E243" t="str">
            <v>Gezeichnetes Kapital - stimmberechtigt</v>
          </cell>
          <cell r="F243" t="str">
            <v>Capital stock, voting</v>
          </cell>
          <cell r="G243" t="str">
            <v>x</v>
          </cell>
          <cell r="H243">
            <v>1178</v>
          </cell>
          <cell r="I243">
            <v>100</v>
          </cell>
          <cell r="J243">
            <v>220</v>
          </cell>
          <cell r="K243">
            <v>140</v>
          </cell>
          <cell r="L243">
            <v>21</v>
          </cell>
          <cell r="M243">
            <v>533</v>
          </cell>
          <cell r="N243">
            <v>2252</v>
          </cell>
          <cell r="O243">
            <v>4443</v>
          </cell>
        </row>
        <row r="244">
          <cell r="A244">
            <v>2110120000</v>
          </cell>
          <cell r="B244">
            <v>20110200</v>
          </cell>
          <cell r="C244" t="str">
            <v>H</v>
          </cell>
          <cell r="D244">
            <v>-1</v>
          </cell>
          <cell r="E244" t="str">
            <v>Gezeichnetes Kapital - nicht stimmberechtigt</v>
          </cell>
          <cell r="F244" t="str">
            <v>Capital stock, non-voting</v>
          </cell>
          <cell r="G244"/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2110210000</v>
          </cell>
          <cell r="B245">
            <v>20120000</v>
          </cell>
          <cell r="C245" t="str">
            <v>H</v>
          </cell>
          <cell r="D245">
            <v>-1</v>
          </cell>
          <cell r="E245" t="str">
            <v>Kapitalrücklage</v>
          </cell>
          <cell r="F245" t="str">
            <v>Reserves from share premiums</v>
          </cell>
          <cell r="G245"/>
          <cell r="H245">
            <v>1412</v>
          </cell>
          <cell r="I245">
            <v>59</v>
          </cell>
          <cell r="J245">
            <v>176</v>
          </cell>
          <cell r="K245">
            <v>974</v>
          </cell>
          <cell r="L245">
            <v>0</v>
          </cell>
          <cell r="M245">
            <v>41</v>
          </cell>
          <cell r="N245">
            <v>0</v>
          </cell>
          <cell r="O245">
            <v>2662</v>
          </cell>
        </row>
        <row r="246">
          <cell r="A246">
            <v>2110300000</v>
          </cell>
          <cell r="B246">
            <v>20132000</v>
          </cell>
          <cell r="C246" t="str">
            <v>H</v>
          </cell>
          <cell r="D246">
            <v>-1</v>
          </cell>
          <cell r="E246" t="str">
            <v>Marktbewertungsrücklagen</v>
          </cell>
          <cell r="F246" t="str">
            <v>Reserves for fair values</v>
          </cell>
          <cell r="G246"/>
          <cell r="H246">
            <v>29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62</v>
          </cell>
          <cell r="O246">
            <v>91</v>
          </cell>
        </row>
        <row r="247">
          <cell r="A247">
            <v>2110310000</v>
          </cell>
          <cell r="B247">
            <v>20132100</v>
          </cell>
          <cell r="C247" t="str">
            <v>H</v>
          </cell>
          <cell r="D247">
            <v>-1</v>
          </cell>
          <cell r="E247" t="str">
            <v>Netto Marktbew.RL Sicherungsgeschäfte</v>
          </cell>
          <cell r="F247" t="str">
            <v>Reserves for fair values hedges</v>
          </cell>
          <cell r="G247"/>
          <cell r="H247">
            <v>28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28</v>
          </cell>
        </row>
        <row r="248">
          <cell r="A248">
            <v>2110311000</v>
          </cell>
          <cell r="B248">
            <v>20132110</v>
          </cell>
          <cell r="C248" t="str">
            <v>H</v>
          </cell>
          <cell r="D248">
            <v>-1</v>
          </cell>
          <cell r="E248" t="str">
            <v>Marktbew.RL Sicherungsgeschäfte</v>
          </cell>
          <cell r="F248" t="str">
            <v>Reserves for fair values hedges</v>
          </cell>
          <cell r="G248"/>
          <cell r="H248">
            <v>34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34</v>
          </cell>
        </row>
        <row r="249">
          <cell r="A249">
            <v>2110319000</v>
          </cell>
          <cell r="B249">
            <v>20132190</v>
          </cell>
          <cell r="C249" t="str">
            <v>H</v>
          </cell>
          <cell r="D249">
            <v>-1</v>
          </cell>
          <cell r="E249" t="str">
            <v>Neutrale lat. Steuern auf Sicherungsgesch.</v>
          </cell>
          <cell r="F249" t="str">
            <v>Defered Taxes on neutr. fair value changes hedges</v>
          </cell>
          <cell r="G249" t="str">
            <v>x</v>
          </cell>
          <cell r="H249">
            <v>-6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-6</v>
          </cell>
        </row>
        <row r="250">
          <cell r="A250">
            <v>2110320000</v>
          </cell>
          <cell r="B250">
            <v>20132500</v>
          </cell>
          <cell r="C250" t="str">
            <v>H</v>
          </cell>
          <cell r="D250">
            <v>-1</v>
          </cell>
          <cell r="E250" t="str">
            <v>Netto Marktbew.RL übrige Finanzvermögenswerte</v>
          </cell>
          <cell r="F250" t="str">
            <v>Reserves for fair values other financial intruments</v>
          </cell>
          <cell r="G250" t="str">
            <v>x</v>
          </cell>
          <cell r="H250">
            <v>1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62</v>
          </cell>
          <cell r="O250">
            <v>63</v>
          </cell>
        </row>
        <row r="251">
          <cell r="A251">
            <v>2110321000</v>
          </cell>
          <cell r="B251">
            <v>20132510</v>
          </cell>
          <cell r="C251" t="str">
            <v>H</v>
          </cell>
          <cell r="D251">
            <v>-1</v>
          </cell>
          <cell r="E251" t="str">
            <v>Marktbew.RL übrige Finanzvermögenswerte</v>
          </cell>
          <cell r="F251" t="str">
            <v>Reserves for fair values other financial intruments</v>
          </cell>
          <cell r="G251"/>
          <cell r="H251">
            <v>1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64</v>
          </cell>
          <cell r="O251">
            <v>65</v>
          </cell>
        </row>
        <row r="252">
          <cell r="A252">
            <v>2110329000</v>
          </cell>
          <cell r="B252">
            <v>20132590</v>
          </cell>
          <cell r="C252" t="str">
            <v>H</v>
          </cell>
          <cell r="D252">
            <v>-1</v>
          </cell>
          <cell r="E252" t="str">
            <v>Neutrale lat. Steuern auf übrige Fin.vermögen</v>
          </cell>
          <cell r="F252" t="str">
            <v>Defered Taxes on neutr. fair value changes other</v>
          </cell>
          <cell r="G252" t="str">
            <v>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-2</v>
          </cell>
          <cell r="O252">
            <v>-2</v>
          </cell>
        </row>
        <row r="253">
          <cell r="A253">
            <v>2110400000</v>
          </cell>
          <cell r="B253" t="str">
            <v>New Position</v>
          </cell>
          <cell r="C253" t="str">
            <v>H</v>
          </cell>
          <cell r="D253">
            <v>-1</v>
          </cell>
          <cell r="E253" t="str">
            <v>Gewinnrücklagen, Konzernrücklagen, WuD</v>
          </cell>
          <cell r="F253" t="str">
            <v>Revenue reserves, legal reserves, curr. transl. dif.</v>
          </cell>
          <cell r="G253" t="str">
            <v>x</v>
          </cell>
          <cell r="H253">
            <v>2431</v>
          </cell>
          <cell r="I253">
            <v>16</v>
          </cell>
          <cell r="J253">
            <v>237</v>
          </cell>
          <cell r="K253">
            <v>-797</v>
          </cell>
          <cell r="L253">
            <v>-15</v>
          </cell>
          <cell r="M253">
            <v>105</v>
          </cell>
          <cell r="N253">
            <v>-102</v>
          </cell>
          <cell r="O253">
            <v>1875</v>
          </cell>
        </row>
        <row r="254">
          <cell r="A254">
            <v>2110410000</v>
          </cell>
          <cell r="B254">
            <v>20130001</v>
          </cell>
          <cell r="C254" t="str">
            <v>H</v>
          </cell>
          <cell r="D254">
            <v>-1</v>
          </cell>
          <cell r="E254" t="str">
            <v>Gewinnrücklagen</v>
          </cell>
          <cell r="F254" t="str">
            <v>Revenue reserves</v>
          </cell>
          <cell r="G254"/>
          <cell r="H254">
            <v>4872</v>
          </cell>
          <cell r="I254">
            <v>171</v>
          </cell>
          <cell r="J254">
            <v>568</v>
          </cell>
          <cell r="K254">
            <v>-255</v>
          </cell>
          <cell r="L254">
            <v>38</v>
          </cell>
          <cell r="M254">
            <v>122</v>
          </cell>
          <cell r="N254">
            <v>-102</v>
          </cell>
          <cell r="O254">
            <v>5414</v>
          </cell>
        </row>
        <row r="255">
          <cell r="A255">
            <v>2110411000</v>
          </cell>
          <cell r="B255">
            <v>20130100</v>
          </cell>
          <cell r="C255" t="str">
            <v>H</v>
          </cell>
          <cell r="D255">
            <v>-1</v>
          </cell>
          <cell r="E255" t="str">
            <v>Gesetzliche Rücklage</v>
          </cell>
          <cell r="F255" t="str">
            <v>Legal reserves</v>
          </cell>
          <cell r="G255"/>
          <cell r="H255">
            <v>247</v>
          </cell>
          <cell r="I255">
            <v>0</v>
          </cell>
          <cell r="J255">
            <v>0</v>
          </cell>
          <cell r="K255">
            <v>2</v>
          </cell>
          <cell r="L255">
            <v>2</v>
          </cell>
          <cell r="M255">
            <v>0</v>
          </cell>
          <cell r="N255">
            <v>0</v>
          </cell>
          <cell r="O255">
            <v>251</v>
          </cell>
        </row>
        <row r="256">
          <cell r="A256">
            <v>2110412000</v>
          </cell>
          <cell r="B256">
            <v>20130200</v>
          </cell>
          <cell r="C256" t="str">
            <v>H</v>
          </cell>
          <cell r="D256">
            <v>-1</v>
          </cell>
          <cell r="E256" t="str">
            <v>Rücklage für eigene Anteile</v>
          </cell>
          <cell r="F256" t="str">
            <v>Reserves for treasury stock</v>
          </cell>
          <cell r="G256"/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2110413000</v>
          </cell>
          <cell r="B257">
            <v>20130300</v>
          </cell>
          <cell r="C257" t="str">
            <v>H</v>
          </cell>
          <cell r="D257">
            <v>-1</v>
          </cell>
          <cell r="E257" t="str">
            <v>Satzungsmäßige Rücklagen</v>
          </cell>
          <cell r="F257" t="str">
            <v>Statutory reserves</v>
          </cell>
          <cell r="G257"/>
          <cell r="H257">
            <v>0</v>
          </cell>
          <cell r="I257">
            <v>0</v>
          </cell>
          <cell r="J257">
            <v>4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4</v>
          </cell>
        </row>
        <row r="258">
          <cell r="A258">
            <v>2110414000</v>
          </cell>
          <cell r="B258">
            <v>20130400</v>
          </cell>
          <cell r="C258" t="str">
            <v>H</v>
          </cell>
          <cell r="D258">
            <v>-1</v>
          </cell>
          <cell r="E258" t="str">
            <v>Andere Gewinn-Rücklagen</v>
          </cell>
          <cell r="F258" t="str">
            <v>Other revenue reserves</v>
          </cell>
          <cell r="G258" t="str">
            <v>x</v>
          </cell>
          <cell r="H258">
            <v>4163</v>
          </cell>
          <cell r="I258">
            <v>171</v>
          </cell>
          <cell r="J258">
            <v>564</v>
          </cell>
          <cell r="K258">
            <v>-246</v>
          </cell>
          <cell r="L258">
            <v>36</v>
          </cell>
          <cell r="M258">
            <v>123</v>
          </cell>
          <cell r="N258">
            <v>-105</v>
          </cell>
          <cell r="O258">
            <v>4706</v>
          </cell>
        </row>
        <row r="259">
          <cell r="A259">
            <v>2110414110</v>
          </cell>
          <cell r="B259">
            <v>70300001</v>
          </cell>
          <cell r="C259" t="str">
            <v>H</v>
          </cell>
          <cell r="D259">
            <v>-1</v>
          </cell>
          <cell r="E259" t="str">
            <v>Gewinn-/Verlust-Vortrag / thesaurierte Gewinne</v>
          </cell>
          <cell r="F259" t="str">
            <v>Retained Earnings/Loss carried forward</v>
          </cell>
          <cell r="G259"/>
          <cell r="H259">
            <v>4676</v>
          </cell>
          <cell r="I259">
            <v>144</v>
          </cell>
          <cell r="J259">
            <v>508</v>
          </cell>
          <cell r="K259">
            <v>-231</v>
          </cell>
          <cell r="L259">
            <v>35</v>
          </cell>
          <cell r="M259">
            <v>142</v>
          </cell>
          <cell r="N259">
            <v>-115</v>
          </cell>
          <cell r="O259">
            <v>5160</v>
          </cell>
        </row>
        <row r="260">
          <cell r="A260">
            <v>2110414115</v>
          </cell>
          <cell r="C260" t="str">
            <v>H</v>
          </cell>
          <cell r="D260">
            <v>-1</v>
          </cell>
          <cell r="E260" t="str">
            <v>Veränderung der Gewinnrücklagen aus Restatement</v>
          </cell>
          <cell r="G260"/>
          <cell r="H260">
            <v>0</v>
          </cell>
          <cell r="I260">
            <v>0</v>
          </cell>
          <cell r="J260">
            <v>0</v>
          </cell>
          <cell r="K260">
            <v>2</v>
          </cell>
          <cell r="L260">
            <v>0</v>
          </cell>
          <cell r="M260">
            <v>0</v>
          </cell>
          <cell r="N260">
            <v>0</v>
          </cell>
          <cell r="O260">
            <v>2</v>
          </cell>
        </row>
        <row r="261">
          <cell r="A261">
            <v>2110414116</v>
          </cell>
          <cell r="C261" t="str">
            <v>H</v>
          </cell>
          <cell r="D261">
            <v>-1</v>
          </cell>
          <cell r="E261" t="str">
            <v>Latente Steuern auf Gewinnrücklagen Restatement</v>
          </cell>
          <cell r="G261"/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2110414150</v>
          </cell>
          <cell r="B262">
            <v>67000000</v>
          </cell>
          <cell r="C262" t="str">
            <v>H</v>
          </cell>
          <cell r="D262">
            <v>-1</v>
          </cell>
          <cell r="E262" t="str">
            <v>Jahresüberschuss/-fehlbetrag</v>
          </cell>
          <cell r="F262" t="str">
            <v>Retained Earnings/Loss</v>
          </cell>
          <cell r="G262"/>
          <cell r="H262">
            <v>-358</v>
          </cell>
          <cell r="I262">
            <v>26</v>
          </cell>
          <cell r="J262">
            <v>56</v>
          </cell>
          <cell r="K262">
            <v>-16</v>
          </cell>
          <cell r="L262">
            <v>1</v>
          </cell>
          <cell r="M262">
            <v>-19</v>
          </cell>
          <cell r="N262">
            <v>118</v>
          </cell>
          <cell r="O262">
            <v>-192</v>
          </cell>
        </row>
        <row r="263">
          <cell r="A263">
            <v>2110414180</v>
          </cell>
          <cell r="B263">
            <v>70700000</v>
          </cell>
          <cell r="C263" t="str">
            <v>H</v>
          </cell>
          <cell r="D263">
            <v>-1</v>
          </cell>
          <cell r="E263" t="str">
            <v>Einstellungen in/Entnahmen aus Gewinnrücklagen</v>
          </cell>
          <cell r="F263" t="str">
            <v>Transfer to/Deductions from revenue reserves</v>
          </cell>
          <cell r="G263"/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2110414185</v>
          </cell>
          <cell r="B264">
            <v>20134100</v>
          </cell>
          <cell r="C264" t="str">
            <v>H</v>
          </cell>
          <cell r="D264">
            <v>-1</v>
          </cell>
          <cell r="E264" t="str">
            <v>Kap.Kto. Gesellschafter (Pers.Ges.)</v>
          </cell>
          <cell r="F264" t="str">
            <v>Capital account partnership</v>
          </cell>
          <cell r="G264"/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2110414190</v>
          </cell>
          <cell r="B265">
            <v>70100000</v>
          </cell>
          <cell r="C265" t="str">
            <v>H</v>
          </cell>
          <cell r="D265">
            <v>-1</v>
          </cell>
          <cell r="E265" t="str">
            <v>Dividendenausschüttung</v>
          </cell>
          <cell r="F265" t="str">
            <v>Distribution of dividends</v>
          </cell>
          <cell r="G265"/>
          <cell r="H265">
            <v>-1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-1</v>
          </cell>
        </row>
        <row r="266">
          <cell r="A266">
            <v>2110414410</v>
          </cell>
          <cell r="B266">
            <v>70900000</v>
          </cell>
          <cell r="C266" t="str">
            <v>H</v>
          </cell>
          <cell r="D266">
            <v>-1</v>
          </cell>
          <cell r="E266" t="str">
            <v>Verrechnung Kapitalkonsolidierung</v>
          </cell>
          <cell r="F266" t="str">
            <v>Allocation capital consolidation</v>
          </cell>
          <cell r="G266" t="str">
            <v>x</v>
          </cell>
          <cell r="H266">
            <v>108</v>
          </cell>
          <cell r="I266">
            <v>1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-108</v>
          </cell>
          <cell r="O266">
            <v>0</v>
          </cell>
        </row>
        <row r="267">
          <cell r="A267">
            <v>2110414450</v>
          </cell>
          <cell r="B267" t="str">
            <v>New Position</v>
          </cell>
          <cell r="C267" t="str">
            <v>H</v>
          </cell>
          <cell r="D267">
            <v>-1</v>
          </cell>
          <cell r="E267" t="str">
            <v>Verrechnung Beteiligungsertragseliminierung</v>
          </cell>
          <cell r="F267" t="str">
            <v>Allocation elimination of investment income</v>
          </cell>
          <cell r="G267"/>
          <cell r="H267">
            <v>-262</v>
          </cell>
          <cell r="I267">
            <v>0</v>
          </cell>
          <cell r="J267">
            <v>0</v>
          </cell>
          <cell r="K267">
            <v>-1</v>
          </cell>
          <cell r="L267">
            <v>0</v>
          </cell>
          <cell r="M267">
            <v>0</v>
          </cell>
          <cell r="N267">
            <v>0</v>
          </cell>
          <cell r="O267">
            <v>-263</v>
          </cell>
        </row>
        <row r="268">
          <cell r="A268">
            <v>2110414810</v>
          </cell>
          <cell r="B268" t="str">
            <v>New Position</v>
          </cell>
          <cell r="C268" t="str">
            <v>H</v>
          </cell>
          <cell r="D268">
            <v>-1</v>
          </cell>
          <cell r="E268" t="str">
            <v>Jahresüberschuss lfd. Jahr vor Erstkonsolidierung</v>
          </cell>
          <cell r="F268" t="str">
            <v>Retained Earnings/Loss current year before first time consolidation</v>
          </cell>
          <cell r="G268"/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2110414820</v>
          </cell>
          <cell r="B269" t="str">
            <v>New Position</v>
          </cell>
          <cell r="C269" t="str">
            <v>H</v>
          </cell>
          <cell r="D269">
            <v>-1</v>
          </cell>
          <cell r="E269" t="str">
            <v>Jahresüberschuss vor Organisationsänderung</v>
          </cell>
          <cell r="F269" t="str">
            <v>Retained Earnings/Loss before reorganization</v>
          </cell>
          <cell r="G269"/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2110414830</v>
          </cell>
          <cell r="B270" t="str">
            <v>New Position</v>
          </cell>
          <cell r="C270" t="str">
            <v>H</v>
          </cell>
          <cell r="D270">
            <v>-1</v>
          </cell>
          <cell r="E270" t="str">
            <v>Jahresüberschuss vor Methodenänderung</v>
          </cell>
          <cell r="F270" t="str">
            <v xml:space="preserve">Retained Earnings/Loss before </v>
          </cell>
          <cell r="G270"/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2110419000</v>
          </cell>
          <cell r="B271" t="str">
            <v>New Position</v>
          </cell>
          <cell r="C271" t="str">
            <v>H</v>
          </cell>
          <cell r="D271">
            <v>-1</v>
          </cell>
          <cell r="E271" t="str">
            <v>Gewinnrücklagen aus Neubewertungen</v>
          </cell>
          <cell r="F271" t="str">
            <v>Revenue reserves from revaluation</v>
          </cell>
          <cell r="G271"/>
          <cell r="H271">
            <v>462</v>
          </cell>
          <cell r="I271">
            <v>0</v>
          </cell>
          <cell r="J271">
            <v>0</v>
          </cell>
          <cell r="K271">
            <v>-11</v>
          </cell>
          <cell r="L271">
            <v>0</v>
          </cell>
          <cell r="M271">
            <v>-1</v>
          </cell>
          <cell r="N271">
            <v>3</v>
          </cell>
          <cell r="O271">
            <v>453</v>
          </cell>
        </row>
        <row r="272">
          <cell r="A272">
            <v>2110419010</v>
          </cell>
          <cell r="B272" t="str">
            <v>New Position</v>
          </cell>
          <cell r="C272" t="str">
            <v>H</v>
          </cell>
          <cell r="D272">
            <v>-1</v>
          </cell>
          <cell r="E272" t="str">
            <v>Neubewertungsrücklage aus dem Erwerbsprozess (PPA)</v>
          </cell>
          <cell r="F272" t="str">
            <v>Revenue reserves from revaluation (purchase price allocation)</v>
          </cell>
          <cell r="G272" t="str">
            <v>x</v>
          </cell>
          <cell r="H272">
            <v>462</v>
          </cell>
          <cell r="I272">
            <v>0</v>
          </cell>
          <cell r="J272">
            <v>0</v>
          </cell>
          <cell r="K272">
            <v>5</v>
          </cell>
          <cell r="L272">
            <v>0</v>
          </cell>
          <cell r="M272">
            <v>-1</v>
          </cell>
          <cell r="N272">
            <v>3</v>
          </cell>
          <cell r="O272">
            <v>469</v>
          </cell>
        </row>
        <row r="273">
          <cell r="A273">
            <v>2110419090</v>
          </cell>
          <cell r="B273">
            <v>20130950</v>
          </cell>
          <cell r="C273" t="str">
            <v>H</v>
          </cell>
          <cell r="D273">
            <v>-1</v>
          </cell>
          <cell r="E273" t="str">
            <v>Neubewertungsrücklage nach IFRS (übrige)</v>
          </cell>
          <cell r="F273" t="str">
            <v>Revenue reserves from other revaluation</v>
          </cell>
          <cell r="G273"/>
          <cell r="H273">
            <v>0</v>
          </cell>
          <cell r="I273">
            <v>0</v>
          </cell>
          <cell r="J273">
            <v>0</v>
          </cell>
          <cell r="K273">
            <v>-16</v>
          </cell>
          <cell r="L273">
            <v>0</v>
          </cell>
          <cell r="M273">
            <v>0</v>
          </cell>
          <cell r="N273">
            <v>0</v>
          </cell>
          <cell r="O273">
            <v>-16</v>
          </cell>
        </row>
        <row r="274">
          <cell r="A274">
            <v>2110420000</v>
          </cell>
          <cell r="B274">
            <v>20180000</v>
          </cell>
          <cell r="C274" t="str">
            <v>H</v>
          </cell>
          <cell r="D274">
            <v>-1</v>
          </cell>
          <cell r="E274" t="str">
            <v>Konzernrücklagen</v>
          </cell>
          <cell r="F274" t="str">
            <v>Group reserves other</v>
          </cell>
          <cell r="G274"/>
          <cell r="H274">
            <v>-4</v>
          </cell>
          <cell r="I274">
            <v>0</v>
          </cell>
          <cell r="J274">
            <v>0</v>
          </cell>
          <cell r="K274">
            <v>-150</v>
          </cell>
          <cell r="L274">
            <v>0</v>
          </cell>
          <cell r="M274">
            <v>-12</v>
          </cell>
          <cell r="N274">
            <v>0</v>
          </cell>
          <cell r="O274">
            <v>-166</v>
          </cell>
        </row>
        <row r="275">
          <cell r="A275">
            <v>2110421000</v>
          </cell>
          <cell r="B275">
            <v>20180100</v>
          </cell>
          <cell r="C275" t="str">
            <v>H</v>
          </cell>
          <cell r="D275">
            <v>-1</v>
          </cell>
          <cell r="E275" t="str">
            <v>Konzernrücklagen andere (thesaurierte Gewinne)</v>
          </cell>
          <cell r="F275" t="str">
            <v>Group reserves other-effective to the result</v>
          </cell>
          <cell r="G275"/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2110422000</v>
          </cell>
          <cell r="B276">
            <v>20180500</v>
          </cell>
          <cell r="C276" t="str">
            <v>H</v>
          </cell>
          <cell r="D276">
            <v>-1</v>
          </cell>
          <cell r="E276" t="str">
            <v>Konzernrücklagen andere (neutr.Veränd.)</v>
          </cell>
          <cell r="F276" t="str">
            <v>Group reserves other-neutral changes</v>
          </cell>
          <cell r="G276" t="str">
            <v>x</v>
          </cell>
          <cell r="H276">
            <v>0</v>
          </cell>
          <cell r="I276">
            <v>0</v>
          </cell>
          <cell r="J276">
            <v>0</v>
          </cell>
          <cell r="K276">
            <v>21</v>
          </cell>
          <cell r="L276">
            <v>0</v>
          </cell>
          <cell r="M276">
            <v>0</v>
          </cell>
          <cell r="N276">
            <v>0</v>
          </cell>
          <cell r="O276">
            <v>21</v>
          </cell>
        </row>
        <row r="277">
          <cell r="A277">
            <v>2110423000</v>
          </cell>
          <cell r="B277">
            <v>20180550</v>
          </cell>
          <cell r="C277" t="str">
            <v>H</v>
          </cell>
          <cell r="D277">
            <v>-1</v>
          </cell>
          <cell r="E277" t="str">
            <v>Konzernrücklagen aus Neubewertungen</v>
          </cell>
          <cell r="F277" t="str">
            <v>Group reserves f. revaluation</v>
          </cell>
          <cell r="G277"/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2110424000</v>
          </cell>
          <cell r="B278">
            <v>20180600</v>
          </cell>
          <cell r="C278" t="str">
            <v>H</v>
          </cell>
          <cell r="D278">
            <v>-1</v>
          </cell>
          <cell r="E278" t="str">
            <v>Konzernrücklagen andere (Erstkonsolidierung)</v>
          </cell>
          <cell r="F278" t="str">
            <v>Group reserves other-first consolidation</v>
          </cell>
          <cell r="G278"/>
          <cell r="H278">
            <v>-4</v>
          </cell>
          <cell r="I278">
            <v>0</v>
          </cell>
          <cell r="J278">
            <v>0</v>
          </cell>
          <cell r="K278">
            <v>-171</v>
          </cell>
          <cell r="L278">
            <v>0</v>
          </cell>
          <cell r="M278">
            <v>-12</v>
          </cell>
          <cell r="N278">
            <v>0</v>
          </cell>
          <cell r="O278">
            <v>-187</v>
          </cell>
        </row>
        <row r="279">
          <cell r="A279">
            <v>2110425000</v>
          </cell>
          <cell r="B279" t="str">
            <v>New Position</v>
          </cell>
          <cell r="C279" t="str">
            <v>H</v>
          </cell>
          <cell r="D279">
            <v>-1</v>
          </cell>
          <cell r="E279" t="str">
            <v>Konzernrücklagen Goodwill in HW</v>
          </cell>
          <cell r="F279" t="str">
            <v>Group reserves  Goodwill in LC</v>
          </cell>
          <cell r="G279"/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2110430000</v>
          </cell>
          <cell r="C280" t="str">
            <v>H</v>
          </cell>
          <cell r="D280">
            <v>-1</v>
          </cell>
          <cell r="E280" t="str">
            <v>Netto Remeasurement Pensionen</v>
          </cell>
          <cell r="F280"/>
          <cell r="G280"/>
          <cell r="H280">
            <v>-2887</v>
          </cell>
          <cell r="I280">
            <v>-161</v>
          </cell>
          <cell r="J280">
            <v>-344</v>
          </cell>
          <cell r="K280">
            <v>-222</v>
          </cell>
          <cell r="L280">
            <v>-53</v>
          </cell>
          <cell r="M280">
            <v>-11</v>
          </cell>
          <cell r="N280">
            <v>0</v>
          </cell>
          <cell r="O280">
            <v>-3678</v>
          </cell>
        </row>
        <row r="281">
          <cell r="A281">
            <v>2110431000</v>
          </cell>
          <cell r="C281" t="str">
            <v>H</v>
          </cell>
          <cell r="D281">
            <v>-1</v>
          </cell>
          <cell r="E281" t="str">
            <v>Remeasurement Pensionen</v>
          </cell>
          <cell r="F281"/>
          <cell r="G281"/>
          <cell r="H281">
            <v>-3613</v>
          </cell>
          <cell r="I281">
            <v>-203</v>
          </cell>
          <cell r="J281">
            <v>-425</v>
          </cell>
          <cell r="K281">
            <v>-251</v>
          </cell>
          <cell r="L281">
            <v>-69</v>
          </cell>
          <cell r="M281">
            <v>-14</v>
          </cell>
          <cell r="N281">
            <v>0</v>
          </cell>
          <cell r="O281">
            <v>-4575</v>
          </cell>
        </row>
        <row r="282">
          <cell r="A282">
            <v>2110432000</v>
          </cell>
          <cell r="C282" t="str">
            <v>H</v>
          </cell>
          <cell r="D282">
            <v>-1</v>
          </cell>
          <cell r="E282" t="str">
            <v>Latente Steuern auf Remeasurement Pensionen</v>
          </cell>
          <cell r="F282"/>
          <cell r="G282" t="str">
            <v>x</v>
          </cell>
          <cell r="H282">
            <v>726</v>
          </cell>
          <cell r="I282">
            <v>42</v>
          </cell>
          <cell r="J282">
            <v>81</v>
          </cell>
          <cell r="K282">
            <v>29</v>
          </cell>
          <cell r="L282">
            <v>16</v>
          </cell>
          <cell r="M282">
            <v>3</v>
          </cell>
          <cell r="N282">
            <v>0</v>
          </cell>
          <cell r="O282">
            <v>897</v>
          </cell>
        </row>
        <row r="283">
          <cell r="A283">
            <v>2110440000</v>
          </cell>
          <cell r="C283" t="str">
            <v>H</v>
          </cell>
          <cell r="D283">
            <v>-1</v>
          </cell>
          <cell r="E283" t="str">
            <v>Sonstige Rücklagen – nicht recyclefähig</v>
          </cell>
          <cell r="F283"/>
          <cell r="G283"/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2110441000</v>
          </cell>
          <cell r="C284" t="str">
            <v>H</v>
          </cell>
          <cell r="D284">
            <v>-1</v>
          </cell>
          <cell r="E284" t="str">
            <v>Sonstige Rücklagen – nicht recyclefähig (Brutto)</v>
          </cell>
          <cell r="F284"/>
          <cell r="G284"/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2110442000</v>
          </cell>
          <cell r="C285" t="str">
            <v>H</v>
          </cell>
          <cell r="D285">
            <v>-1</v>
          </cell>
          <cell r="E285" t="str">
            <v>Sonstige Rücklagen – nicht recyclefähig (Lat. Steuern)</v>
          </cell>
          <cell r="F285"/>
          <cell r="G285" t="str">
            <v>x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2110450000</v>
          </cell>
          <cell r="B286">
            <v>20170000</v>
          </cell>
          <cell r="C286" t="str">
            <v>H</v>
          </cell>
          <cell r="D286">
            <v>-1</v>
          </cell>
          <cell r="E286" t="str">
            <v>Währungsumrechnungs-Differenzen</v>
          </cell>
          <cell r="F286" t="str">
            <v>Currency translation differences</v>
          </cell>
          <cell r="G286" t="str">
            <v>x</v>
          </cell>
          <cell r="H286">
            <v>450</v>
          </cell>
          <cell r="I286">
            <v>6</v>
          </cell>
          <cell r="J286">
            <v>13</v>
          </cell>
          <cell r="K286">
            <v>-170</v>
          </cell>
          <cell r="L286">
            <v>0</v>
          </cell>
          <cell r="M286">
            <v>6</v>
          </cell>
          <cell r="N286">
            <v>0</v>
          </cell>
          <cell r="O286">
            <v>305</v>
          </cell>
        </row>
        <row r="287">
          <cell r="A287">
            <v>2110452000</v>
          </cell>
          <cell r="B287">
            <v>20170200</v>
          </cell>
          <cell r="C287" t="str">
            <v>H</v>
          </cell>
          <cell r="D287">
            <v>-1</v>
          </cell>
          <cell r="E287" t="str">
            <v>Währungsumr.-Diff. Beteiligungen</v>
          </cell>
          <cell r="F287" t="str">
            <v>Currency transl.diff. - investments</v>
          </cell>
          <cell r="G287"/>
          <cell r="H287">
            <v>-47</v>
          </cell>
          <cell r="I287">
            <v>7</v>
          </cell>
          <cell r="J287">
            <v>71</v>
          </cell>
          <cell r="K287">
            <v>-53</v>
          </cell>
          <cell r="L287">
            <v>0</v>
          </cell>
          <cell r="M287">
            <v>0</v>
          </cell>
          <cell r="N287">
            <v>0</v>
          </cell>
          <cell r="O287">
            <v>-23</v>
          </cell>
        </row>
        <row r="288">
          <cell r="A288">
            <v>2110453000</v>
          </cell>
          <cell r="B288">
            <v>20170300</v>
          </cell>
          <cell r="C288" t="str">
            <v>H</v>
          </cell>
          <cell r="D288">
            <v>-1</v>
          </cell>
          <cell r="E288" t="str">
            <v>Währungsumr.-Diff. Kapital</v>
          </cell>
          <cell r="F288" t="str">
            <v>Currency transl.diff. - equity</v>
          </cell>
          <cell r="G288" t="str">
            <v>x</v>
          </cell>
          <cell r="H288">
            <v>501</v>
          </cell>
          <cell r="I288">
            <v>-1</v>
          </cell>
          <cell r="J288">
            <v>-64</v>
          </cell>
          <cell r="K288">
            <v>192</v>
          </cell>
          <cell r="L288">
            <v>0</v>
          </cell>
          <cell r="M288">
            <v>6</v>
          </cell>
          <cell r="N288">
            <v>0</v>
          </cell>
          <cell r="O288">
            <v>635</v>
          </cell>
        </row>
        <row r="289">
          <cell r="A289">
            <v>2110454000</v>
          </cell>
          <cell r="B289">
            <v>20170400</v>
          </cell>
          <cell r="C289" t="str">
            <v>H</v>
          </cell>
          <cell r="D289">
            <v>-1</v>
          </cell>
          <cell r="E289" t="str">
            <v>Währungsumr.-Diff. Sonstige</v>
          </cell>
          <cell r="F289" t="str">
            <v>Currency transl.diff. - other</v>
          </cell>
          <cell r="G289"/>
          <cell r="H289">
            <v>-11</v>
          </cell>
          <cell r="I289">
            <v>0</v>
          </cell>
          <cell r="J289">
            <v>4</v>
          </cell>
          <cell r="K289">
            <v>-2</v>
          </cell>
          <cell r="L289">
            <v>0</v>
          </cell>
          <cell r="M289">
            <v>0</v>
          </cell>
          <cell r="N289">
            <v>0</v>
          </cell>
          <cell r="O289">
            <v>-9</v>
          </cell>
        </row>
        <row r="290">
          <cell r="A290">
            <v>2110455000</v>
          </cell>
          <cell r="B290">
            <v>20170500</v>
          </cell>
          <cell r="C290" t="str">
            <v>H</v>
          </cell>
          <cell r="D290">
            <v>-1</v>
          </cell>
          <cell r="E290" t="str">
            <v>Währungsumr.-Diff. Rundung</v>
          </cell>
          <cell r="F290" t="str">
            <v>Currency transl.diff. - rounding up &amp; down</v>
          </cell>
          <cell r="G290"/>
          <cell r="H290">
            <v>0</v>
          </cell>
          <cell r="I290">
            <v>0</v>
          </cell>
          <cell r="J290">
            <v>0</v>
          </cell>
          <cell r="K290">
            <v>-297</v>
          </cell>
          <cell r="L290">
            <v>0</v>
          </cell>
          <cell r="M290">
            <v>0</v>
          </cell>
          <cell r="N290">
            <v>0</v>
          </cell>
          <cell r="O290">
            <v>-297</v>
          </cell>
        </row>
        <row r="291">
          <cell r="A291">
            <v>2110456000</v>
          </cell>
          <cell r="B291">
            <v>20170600</v>
          </cell>
          <cell r="C291" t="str">
            <v>H</v>
          </cell>
          <cell r="D291">
            <v>-1</v>
          </cell>
          <cell r="E291" t="str">
            <v>Währungsumr.-Diff. Schuldenkonsolidierung</v>
          </cell>
          <cell r="F291" t="str">
            <v>Currency transl.diff. - elim. of IG AP/AR</v>
          </cell>
          <cell r="G291"/>
          <cell r="H291">
            <v>6</v>
          </cell>
          <cell r="I291">
            <v>0</v>
          </cell>
          <cell r="J291">
            <v>1</v>
          </cell>
          <cell r="K291">
            <v>-5</v>
          </cell>
          <cell r="L291">
            <v>0</v>
          </cell>
          <cell r="M291">
            <v>0</v>
          </cell>
          <cell r="N291">
            <v>0</v>
          </cell>
          <cell r="O291">
            <v>3</v>
          </cell>
        </row>
        <row r="292">
          <cell r="A292">
            <v>2110457000</v>
          </cell>
          <cell r="B292">
            <v>20170700</v>
          </cell>
          <cell r="C292" t="str">
            <v>H</v>
          </cell>
          <cell r="D292">
            <v>-1</v>
          </cell>
          <cell r="E292" t="str">
            <v>Währungsumr.-Diff. GuV mit Durchschnittskurs</v>
          </cell>
          <cell r="F292" t="str">
            <v>Currency transl.diff. - IC with average rate</v>
          </cell>
          <cell r="G292"/>
          <cell r="H292">
            <v>0</v>
          </cell>
          <cell r="I292">
            <v>0</v>
          </cell>
          <cell r="J292">
            <v>1</v>
          </cell>
          <cell r="K292">
            <v>-4</v>
          </cell>
          <cell r="L292">
            <v>0</v>
          </cell>
          <cell r="M292">
            <v>0</v>
          </cell>
          <cell r="N292">
            <v>0</v>
          </cell>
          <cell r="O292">
            <v>-3</v>
          </cell>
        </row>
        <row r="293">
          <cell r="A293">
            <v>2110458000</v>
          </cell>
          <cell r="B293" t="str">
            <v>New Position</v>
          </cell>
          <cell r="C293" t="str">
            <v>H</v>
          </cell>
          <cell r="D293">
            <v>-1</v>
          </cell>
          <cell r="E293" t="str">
            <v>Währungsumr.-Diff. Firmenwert (Konsolidierung)</v>
          </cell>
          <cell r="F293" t="str">
            <v>Currency transl.diff. - Goodwill</v>
          </cell>
          <cell r="G293"/>
          <cell r="H293">
            <v>1</v>
          </cell>
          <cell r="I293">
            <v>0</v>
          </cell>
          <cell r="J293">
            <v>0</v>
          </cell>
          <cell r="K293">
            <v>-1</v>
          </cell>
          <cell r="L293">
            <v>0</v>
          </cell>
          <cell r="M293">
            <v>0</v>
          </cell>
          <cell r="N293">
            <v>0</v>
          </cell>
          <cell r="O293">
            <v>-1</v>
          </cell>
        </row>
        <row r="294">
          <cell r="A294">
            <v>2110459000</v>
          </cell>
          <cell r="C294" t="str">
            <v>H</v>
          </cell>
          <cell r="D294">
            <v>-1</v>
          </cell>
          <cell r="E294" t="str">
            <v>Währungsumr.-Diff. at equity</v>
          </cell>
          <cell r="F294"/>
          <cell r="G294"/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2110500000</v>
          </cell>
          <cell r="B295" t="str">
            <v>New Position</v>
          </cell>
          <cell r="C295" t="str">
            <v>H</v>
          </cell>
          <cell r="D295">
            <v>-1</v>
          </cell>
          <cell r="E295" t="str">
            <v>Eigenkapital i.V.m. VG z.Verkauf</v>
          </cell>
          <cell r="F295" t="str">
            <v>Shareholders' equity asso.w.non-curr. assets held f.sale</v>
          </cell>
          <cell r="G295"/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2110501000</v>
          </cell>
          <cell r="B296" t="str">
            <v>New Position</v>
          </cell>
          <cell r="C296" t="str">
            <v>H</v>
          </cell>
          <cell r="D296">
            <v>-1</v>
          </cell>
          <cell r="E296" t="str">
            <v>Marktwerte Hedge i.V.m. VG z.Verkauf</v>
          </cell>
          <cell r="F296" t="str">
            <v>Market val. hedges asso. w.non-curr. assets held f.sale</v>
          </cell>
          <cell r="G296"/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2110502000</v>
          </cell>
          <cell r="B297">
            <v>21100100</v>
          </cell>
          <cell r="C297" t="str">
            <v>H</v>
          </cell>
          <cell r="D297">
            <v>-1</v>
          </cell>
          <cell r="E297" t="str">
            <v>Marktwerte übr. Fin.Pos. i.V.m. VG z.Verkauf</v>
          </cell>
          <cell r="F297" t="str">
            <v>Fair value reserves asso.w.non-curr.assets held f. sale</v>
          </cell>
          <cell r="G297"/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2110503000</v>
          </cell>
          <cell r="B298">
            <v>21109000</v>
          </cell>
          <cell r="C298" t="str">
            <v>H</v>
          </cell>
          <cell r="D298">
            <v>-1</v>
          </cell>
          <cell r="E298" t="str">
            <v>Übriges EK i.V.m. VG z.Verkauf</v>
          </cell>
          <cell r="F298" t="str">
            <v>Other equity asso.w.non-curr.assets held for sale</v>
          </cell>
          <cell r="G298" t="str">
            <v>x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2120000000</v>
          </cell>
          <cell r="B299">
            <v>20160000</v>
          </cell>
          <cell r="C299" t="str">
            <v>H</v>
          </cell>
          <cell r="D299">
            <v>-1</v>
          </cell>
          <cell r="E299" t="str">
            <v>Minderheitenanteile am Kapital</v>
          </cell>
          <cell r="F299" t="str">
            <v>Minority ownership - capital</v>
          </cell>
          <cell r="G299" t="str">
            <v>x</v>
          </cell>
          <cell r="H299">
            <v>1</v>
          </cell>
          <cell r="I299">
            <v>0</v>
          </cell>
          <cell r="J299">
            <v>15</v>
          </cell>
          <cell r="K299">
            <v>43</v>
          </cell>
          <cell r="L299">
            <v>0</v>
          </cell>
          <cell r="M299">
            <v>13</v>
          </cell>
          <cell r="N299">
            <v>0</v>
          </cell>
          <cell r="O299">
            <v>72</v>
          </cell>
        </row>
        <row r="300">
          <cell r="A300">
            <v>2120100000</v>
          </cell>
          <cell r="B300">
            <v>20160100</v>
          </cell>
          <cell r="C300" t="str">
            <v>H</v>
          </cell>
          <cell r="D300">
            <v>-1</v>
          </cell>
          <cell r="E300" t="str">
            <v>Minderheitenanteile am gezeichneten Kapital</v>
          </cell>
          <cell r="F300" t="str">
            <v>Minority ownership - capital stock</v>
          </cell>
          <cell r="G300"/>
          <cell r="H300">
            <v>1</v>
          </cell>
          <cell r="I300">
            <v>0</v>
          </cell>
          <cell r="J300">
            <v>22</v>
          </cell>
          <cell r="K300">
            <v>11</v>
          </cell>
          <cell r="L300">
            <v>0</v>
          </cell>
          <cell r="M300">
            <v>0</v>
          </cell>
          <cell r="N300">
            <v>0</v>
          </cell>
          <cell r="O300">
            <v>34</v>
          </cell>
        </row>
        <row r="301">
          <cell r="A301">
            <v>2120110000</v>
          </cell>
          <cell r="B301">
            <v>20160110</v>
          </cell>
          <cell r="C301" t="str">
            <v>H</v>
          </cell>
          <cell r="D301">
            <v>-1</v>
          </cell>
          <cell r="E301" t="str">
            <v>Minderheiten am gez. Kapital - stimmberecht.</v>
          </cell>
          <cell r="F301" t="str">
            <v>Minority ownership - cap.stock, voting</v>
          </cell>
          <cell r="G301" t="str">
            <v>x</v>
          </cell>
          <cell r="H301">
            <v>1</v>
          </cell>
          <cell r="I301">
            <v>0</v>
          </cell>
          <cell r="J301">
            <v>22</v>
          </cell>
          <cell r="K301">
            <v>11</v>
          </cell>
          <cell r="L301">
            <v>0</v>
          </cell>
          <cell r="M301">
            <v>0</v>
          </cell>
          <cell r="N301">
            <v>0</v>
          </cell>
          <cell r="O301">
            <v>34</v>
          </cell>
        </row>
        <row r="302">
          <cell r="A302">
            <v>2120120000</v>
          </cell>
          <cell r="B302">
            <v>20160120</v>
          </cell>
          <cell r="C302" t="str">
            <v>H</v>
          </cell>
          <cell r="D302">
            <v>-1</v>
          </cell>
          <cell r="E302" t="str">
            <v>Minderheiten am gez. Kapital - nicht stimmb.</v>
          </cell>
          <cell r="F302" t="str">
            <v>Minority ownership - cap.stock, non-voting</v>
          </cell>
          <cell r="G302"/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2120210000</v>
          </cell>
          <cell r="B303">
            <v>20160200</v>
          </cell>
          <cell r="C303" t="str">
            <v>H</v>
          </cell>
          <cell r="D303">
            <v>-1</v>
          </cell>
          <cell r="E303" t="str">
            <v>Minderheiten an der Kapitalrücklage</v>
          </cell>
          <cell r="F303" t="str">
            <v>Minority ownership - reserves fr. share prem</v>
          </cell>
          <cell r="G303"/>
          <cell r="H303">
            <v>0</v>
          </cell>
          <cell r="I303">
            <v>0</v>
          </cell>
          <cell r="J303">
            <v>0</v>
          </cell>
          <cell r="K303">
            <v>10</v>
          </cell>
          <cell r="L303">
            <v>0</v>
          </cell>
          <cell r="M303">
            <v>8</v>
          </cell>
          <cell r="N303">
            <v>0</v>
          </cell>
          <cell r="O303">
            <v>18</v>
          </cell>
        </row>
        <row r="304">
          <cell r="A304">
            <v>2120300000</v>
          </cell>
          <cell r="B304" t="str">
            <v>New Position</v>
          </cell>
          <cell r="C304" t="str">
            <v>H</v>
          </cell>
          <cell r="D304">
            <v>-1</v>
          </cell>
          <cell r="E304" t="str">
            <v>Minderheiten Marktbewertungsrücklagen</v>
          </cell>
          <cell r="F304" t="str">
            <v>Minority ownership - Reserves for fair values</v>
          </cell>
          <cell r="G304"/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2120311000</v>
          </cell>
          <cell r="B305">
            <v>20162100</v>
          </cell>
          <cell r="C305" t="str">
            <v>H</v>
          </cell>
          <cell r="D305">
            <v>-1</v>
          </cell>
          <cell r="E305" t="str">
            <v>Minderheiten an Marktbew.RL Sicherungsgeschäfte</v>
          </cell>
          <cell r="F305" t="str">
            <v>Minority ownership - Reserves for fair values hedges</v>
          </cell>
          <cell r="G305"/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2120321000</v>
          </cell>
          <cell r="B306">
            <v>20162500</v>
          </cell>
          <cell r="C306" t="str">
            <v>H</v>
          </cell>
          <cell r="D306">
            <v>-1</v>
          </cell>
          <cell r="E306" t="str">
            <v>Minderheiten an Marktbew.RL übrige Finanzvermögenswerte</v>
          </cell>
          <cell r="F306" t="str">
            <v>Minority ownership - Reserves for fair values other financial intruments</v>
          </cell>
          <cell r="G306" t="str">
            <v>x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2120400000</v>
          </cell>
          <cell r="B307">
            <v>20160300</v>
          </cell>
          <cell r="C307" t="str">
            <v>H</v>
          </cell>
          <cell r="D307">
            <v>-1</v>
          </cell>
          <cell r="E307" t="str">
            <v>Minderheiten an Gewinnrücklagen, Konzernrücklagen, WuD</v>
          </cell>
          <cell r="F307" t="str">
            <v>Minority ownership - revenue reserves</v>
          </cell>
          <cell r="G307" t="str">
            <v>x</v>
          </cell>
          <cell r="H307">
            <v>0</v>
          </cell>
          <cell r="I307">
            <v>0</v>
          </cell>
          <cell r="J307">
            <v>-7</v>
          </cell>
          <cell r="K307">
            <v>22</v>
          </cell>
          <cell r="L307">
            <v>0</v>
          </cell>
          <cell r="M307">
            <v>5</v>
          </cell>
          <cell r="N307">
            <v>0</v>
          </cell>
          <cell r="O307">
            <v>20</v>
          </cell>
        </row>
        <row r="308">
          <cell r="A308">
            <v>2120410000</v>
          </cell>
          <cell r="B308">
            <v>20160300</v>
          </cell>
          <cell r="C308" t="str">
            <v>H</v>
          </cell>
          <cell r="D308">
            <v>-1</v>
          </cell>
          <cell r="E308" t="str">
            <v>Minderheitenanteile an den Gewinnrücklagen</v>
          </cell>
          <cell r="F308" t="str">
            <v>Minority ownership - Other revenue reserves</v>
          </cell>
          <cell r="G308" t="str">
            <v>x</v>
          </cell>
          <cell r="H308">
            <v>0</v>
          </cell>
          <cell r="I308">
            <v>0</v>
          </cell>
          <cell r="J308">
            <v>-1</v>
          </cell>
          <cell r="K308">
            <v>25</v>
          </cell>
          <cell r="L308">
            <v>0</v>
          </cell>
          <cell r="M308">
            <v>5</v>
          </cell>
          <cell r="N308">
            <v>0</v>
          </cell>
          <cell r="O308">
            <v>29</v>
          </cell>
        </row>
        <row r="309">
          <cell r="A309">
            <v>2120411000</v>
          </cell>
          <cell r="B309">
            <v>20160310</v>
          </cell>
          <cell r="C309" t="str">
            <v>H</v>
          </cell>
          <cell r="D309">
            <v>-1</v>
          </cell>
          <cell r="E309" t="str">
            <v>Minderheiten an Gesetzliche Rücklage</v>
          </cell>
          <cell r="F309" t="str">
            <v>Minority ownership - Legal reserves</v>
          </cell>
          <cell r="G309"/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2120412000</v>
          </cell>
          <cell r="B310">
            <v>20160320</v>
          </cell>
          <cell r="C310" t="str">
            <v>H</v>
          </cell>
          <cell r="D310">
            <v>-1</v>
          </cell>
          <cell r="E310" t="str">
            <v>Minderheiten an Rücklage für eigene Anteile</v>
          </cell>
          <cell r="F310" t="str">
            <v>Minority ownership - Reserves for treasury stock</v>
          </cell>
          <cell r="G310"/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2120413000</v>
          </cell>
          <cell r="B311">
            <v>20160330</v>
          </cell>
          <cell r="C311" t="str">
            <v>H</v>
          </cell>
          <cell r="D311">
            <v>-1</v>
          </cell>
          <cell r="E311" t="str">
            <v>Minderheiten an Satzungsmäßige Rücklagen</v>
          </cell>
          <cell r="F311" t="str">
            <v>Minority ownership - Statutory reserves</v>
          </cell>
          <cell r="G311"/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2120414000</v>
          </cell>
          <cell r="B312">
            <v>20160340</v>
          </cell>
          <cell r="C312" t="str">
            <v>H</v>
          </cell>
          <cell r="D312">
            <v>-1</v>
          </cell>
          <cell r="E312" t="str">
            <v xml:space="preserve">Minderheiten andere Gewinnrücklagen </v>
          </cell>
          <cell r="F312" t="str">
            <v>Minority ownership - Other revenue reserves</v>
          </cell>
          <cell r="G312" t="str">
            <v>x</v>
          </cell>
          <cell r="H312">
            <v>0</v>
          </cell>
          <cell r="I312">
            <v>0</v>
          </cell>
          <cell r="J312">
            <v>-1</v>
          </cell>
          <cell r="K312">
            <v>35</v>
          </cell>
          <cell r="L312">
            <v>0</v>
          </cell>
          <cell r="M312">
            <v>5</v>
          </cell>
          <cell r="N312">
            <v>0</v>
          </cell>
          <cell r="O312">
            <v>39</v>
          </cell>
        </row>
        <row r="313">
          <cell r="A313">
            <v>2120414110</v>
          </cell>
          <cell r="B313" t="str">
            <v>New Position</v>
          </cell>
          <cell r="C313" t="str">
            <v>H</v>
          </cell>
          <cell r="D313">
            <v>-1</v>
          </cell>
          <cell r="E313" t="str">
            <v>Minderheiten Gewinn-/Verlust-Vortrag / thesaurierte Gewinne</v>
          </cell>
          <cell r="F313" t="str">
            <v>Minority ownership - Retained Earnings/Loss carried forward</v>
          </cell>
          <cell r="G313"/>
          <cell r="H313">
            <v>0</v>
          </cell>
          <cell r="I313">
            <v>0</v>
          </cell>
          <cell r="J313">
            <v>0</v>
          </cell>
          <cell r="K313">
            <v>31</v>
          </cell>
          <cell r="L313">
            <v>0</v>
          </cell>
          <cell r="M313">
            <v>4</v>
          </cell>
          <cell r="N313">
            <v>0</v>
          </cell>
          <cell r="O313">
            <v>35</v>
          </cell>
        </row>
        <row r="314">
          <cell r="A314">
            <v>2120414150</v>
          </cell>
          <cell r="B314" t="str">
            <v>New Position</v>
          </cell>
          <cell r="C314" t="str">
            <v>H</v>
          </cell>
          <cell r="D314">
            <v>-1</v>
          </cell>
          <cell r="E314" t="str">
            <v>Minderheiten Jahresüberschuss/-fehlbetrag</v>
          </cell>
          <cell r="F314" t="str">
            <v>Minority ownership - Retained Earnings/Loss</v>
          </cell>
          <cell r="G314"/>
          <cell r="H314">
            <v>0</v>
          </cell>
          <cell r="I314">
            <v>0</v>
          </cell>
          <cell r="J314">
            <v>-1</v>
          </cell>
          <cell r="K314">
            <v>4</v>
          </cell>
          <cell r="L314">
            <v>0</v>
          </cell>
          <cell r="M314">
            <v>0</v>
          </cell>
          <cell r="N314">
            <v>0</v>
          </cell>
          <cell r="O314">
            <v>4</v>
          </cell>
        </row>
        <row r="315">
          <cell r="A315">
            <v>2120414180</v>
          </cell>
          <cell r="B315" t="str">
            <v>New Position</v>
          </cell>
          <cell r="C315" t="str">
            <v>H</v>
          </cell>
          <cell r="D315">
            <v>-1</v>
          </cell>
          <cell r="E315" t="str">
            <v>Minderheiten Einstellungen in/Entnahmen aus Gewinnrücklagen</v>
          </cell>
          <cell r="F315" t="str">
            <v>Minority ownership - Retained Earnings/Loss</v>
          </cell>
          <cell r="G315" t="str">
            <v>x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1</v>
          </cell>
          <cell r="N315">
            <v>0</v>
          </cell>
          <cell r="O315">
            <v>0</v>
          </cell>
        </row>
        <row r="316">
          <cell r="A316">
            <v>2120414185</v>
          </cell>
          <cell r="B316" t="str">
            <v>New Position</v>
          </cell>
          <cell r="C316" t="str">
            <v>H</v>
          </cell>
          <cell r="D316">
            <v>-1</v>
          </cell>
          <cell r="E316" t="str">
            <v>Minderheiten Kapitalkonto des Gesellschafters (Personengesellschaft)</v>
          </cell>
          <cell r="F316" t="str">
            <v>Minority ownership - Capital account partner</v>
          </cell>
          <cell r="G316"/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2120414190</v>
          </cell>
          <cell r="B317" t="str">
            <v>New Position</v>
          </cell>
          <cell r="C317" t="str">
            <v>H</v>
          </cell>
          <cell r="D317">
            <v>-1</v>
          </cell>
          <cell r="E317" t="str">
            <v>Minderheiten Dividendenausschüttung</v>
          </cell>
          <cell r="F317" t="str">
            <v>Minority ownership - Ret. Earnings/Loss carried forward</v>
          </cell>
          <cell r="G317"/>
          <cell r="H317">
            <v>-245</v>
          </cell>
          <cell r="I317">
            <v>0</v>
          </cell>
          <cell r="J317">
            <v>0</v>
          </cell>
          <cell r="K317">
            <v>-1</v>
          </cell>
          <cell r="L317">
            <v>0</v>
          </cell>
          <cell r="M317">
            <v>0</v>
          </cell>
          <cell r="N317">
            <v>0</v>
          </cell>
          <cell r="O317">
            <v>-246</v>
          </cell>
        </row>
        <row r="318">
          <cell r="A318">
            <v>2120414410</v>
          </cell>
          <cell r="B318" t="str">
            <v>New Position</v>
          </cell>
          <cell r="C318" t="str">
            <v>H</v>
          </cell>
          <cell r="D318">
            <v>-1</v>
          </cell>
          <cell r="E318" t="str">
            <v>Minderheiten Verrechnung Kapitalkonsolidierung</v>
          </cell>
          <cell r="F318" t="str">
            <v>Minority ownership - Transf. to/Ded. from rev. reserves</v>
          </cell>
          <cell r="G318"/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2120414450</v>
          </cell>
          <cell r="B319" t="str">
            <v>New Position</v>
          </cell>
          <cell r="C319" t="str">
            <v>H</v>
          </cell>
          <cell r="D319">
            <v>-1</v>
          </cell>
          <cell r="E319" t="str">
            <v>Minderheiten Verrechnung Beteiligungsertragseliminierung</v>
          </cell>
          <cell r="F319" t="str">
            <v>Minority ownership - allocation capital consolidation</v>
          </cell>
          <cell r="G319"/>
          <cell r="H319">
            <v>245</v>
          </cell>
          <cell r="I319">
            <v>0</v>
          </cell>
          <cell r="J319">
            <v>0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O319">
            <v>246</v>
          </cell>
        </row>
        <row r="320">
          <cell r="A320">
            <v>2120414810</v>
          </cell>
          <cell r="B320" t="str">
            <v>New Position</v>
          </cell>
          <cell r="C320" t="str">
            <v>H</v>
          </cell>
          <cell r="D320">
            <v>-1</v>
          </cell>
          <cell r="E320" t="str">
            <v>Minderheiten Jahresüberschuss vor Erstkonsolidierung</v>
          </cell>
          <cell r="F320" t="str">
            <v>Minority ownership - allocation of invest. income</v>
          </cell>
          <cell r="G320"/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2120414820</v>
          </cell>
          <cell r="B321" t="str">
            <v>New Position</v>
          </cell>
          <cell r="C321" t="str">
            <v>H</v>
          </cell>
          <cell r="D321">
            <v>-1</v>
          </cell>
          <cell r="E321" t="str">
            <v>Minderheiten Jahresüberschuss vor Organisationsänderung</v>
          </cell>
          <cell r="F321" t="str">
            <v>Minority ownership - Ret. Earn./Loss before cap.cons.</v>
          </cell>
          <cell r="G321"/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2120414830</v>
          </cell>
          <cell r="B322" t="str">
            <v>New Position</v>
          </cell>
          <cell r="C322" t="str">
            <v>H</v>
          </cell>
          <cell r="D322">
            <v>-1</v>
          </cell>
          <cell r="E322" t="str">
            <v>Minderheiten Jahresüberschuss vor Methodenänderung</v>
          </cell>
          <cell r="F322" t="str">
            <v>Minority ownership - Ret. Earn./lLoss before reorganization</v>
          </cell>
          <cell r="G322"/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2120419000</v>
          </cell>
          <cell r="B323" t="str">
            <v>New Position</v>
          </cell>
          <cell r="C323" t="str">
            <v>H</v>
          </cell>
          <cell r="D323">
            <v>-1</v>
          </cell>
          <cell r="E323" t="str">
            <v>Minderheiten an Gewinnrücklagen aus Neubewertungen</v>
          </cell>
          <cell r="F323" t="str">
            <v>Minority ownership - Revenue reserves from revaluation</v>
          </cell>
          <cell r="G323"/>
          <cell r="H323">
            <v>0</v>
          </cell>
          <cell r="I323">
            <v>0</v>
          </cell>
          <cell r="J323">
            <v>0</v>
          </cell>
          <cell r="K323">
            <v>-10</v>
          </cell>
          <cell r="L323">
            <v>0</v>
          </cell>
          <cell r="M323">
            <v>0</v>
          </cell>
          <cell r="N323">
            <v>0</v>
          </cell>
          <cell r="O323">
            <v>-10</v>
          </cell>
        </row>
        <row r="324">
          <cell r="A324">
            <v>2120419010</v>
          </cell>
          <cell r="B324" t="str">
            <v>New Position</v>
          </cell>
          <cell r="C324" t="str">
            <v>H</v>
          </cell>
          <cell r="D324">
            <v>-1</v>
          </cell>
          <cell r="E324" t="str">
            <v>Minderheiten Neubewertungsrücklage aus dem Erwerbsprozess (PPA)</v>
          </cell>
          <cell r="F324" t="str">
            <v>Minority ownership - Revenue reserves from revaluation (purchase price allocation)</v>
          </cell>
          <cell r="G324" t="str">
            <v>x</v>
          </cell>
          <cell r="H324">
            <v>0</v>
          </cell>
          <cell r="I324">
            <v>0</v>
          </cell>
          <cell r="J324">
            <v>0</v>
          </cell>
          <cell r="K324">
            <v>-10</v>
          </cell>
          <cell r="L324">
            <v>0</v>
          </cell>
          <cell r="M324">
            <v>0</v>
          </cell>
          <cell r="N324">
            <v>0</v>
          </cell>
          <cell r="O324">
            <v>-10</v>
          </cell>
        </row>
        <row r="325">
          <cell r="A325">
            <v>2120419090</v>
          </cell>
          <cell r="B325" t="str">
            <v>New Position</v>
          </cell>
          <cell r="C325" t="str">
            <v>H</v>
          </cell>
          <cell r="D325">
            <v>-1</v>
          </cell>
          <cell r="E325" t="str">
            <v>Minderheiten Neubewertungsrücklage nach IFRS (übrige)</v>
          </cell>
          <cell r="F325" t="str">
            <v>Minority ownership - Revenue reserves from other revaluation</v>
          </cell>
          <cell r="G325"/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2120421000</v>
          </cell>
          <cell r="B326" t="str">
            <v>New Position</v>
          </cell>
          <cell r="C326" t="str">
            <v>H</v>
          </cell>
          <cell r="D326">
            <v>-1</v>
          </cell>
          <cell r="E326" t="str">
            <v>Minderheiten Konzernrücklage</v>
          </cell>
          <cell r="F326" t="str">
            <v>Minority ownership - Group reserves other</v>
          </cell>
          <cell r="G326"/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2120431000</v>
          </cell>
          <cell r="C327" t="str">
            <v>H</v>
          </cell>
          <cell r="D327">
            <v>-1</v>
          </cell>
          <cell r="E327" t="str">
            <v>Minderheiten Remeasurement Pensionen</v>
          </cell>
          <cell r="F327"/>
          <cell r="G327"/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2120432000</v>
          </cell>
          <cell r="C328" t="str">
            <v>H</v>
          </cell>
          <cell r="D328">
            <v>-1</v>
          </cell>
          <cell r="E328" t="str">
            <v>Minderheiten Latente Steuern auf Remeasurement Pensionen</v>
          </cell>
          <cell r="F328"/>
          <cell r="G328"/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2120451000</v>
          </cell>
          <cell r="B329">
            <v>20160700</v>
          </cell>
          <cell r="C329" t="str">
            <v>H</v>
          </cell>
          <cell r="D329">
            <v>-1</v>
          </cell>
          <cell r="E329" t="str">
            <v>Minderheiten an Währungsdifferenzen</v>
          </cell>
          <cell r="F329" t="str">
            <v>Minority ownership - currency transl.diff.</v>
          </cell>
          <cell r="G329"/>
          <cell r="H329">
            <v>0</v>
          </cell>
          <cell r="I329">
            <v>0</v>
          </cell>
          <cell r="J329">
            <v>-6</v>
          </cell>
          <cell r="K329">
            <v>-3</v>
          </cell>
          <cell r="L329">
            <v>0</v>
          </cell>
          <cell r="M329">
            <v>0</v>
          </cell>
          <cell r="N329">
            <v>0</v>
          </cell>
          <cell r="O329">
            <v>-9</v>
          </cell>
        </row>
        <row r="330">
          <cell r="A330">
            <v>2120501000</v>
          </cell>
          <cell r="B330" t="str">
            <v>New Position</v>
          </cell>
          <cell r="C330" t="str">
            <v>H</v>
          </cell>
          <cell r="D330">
            <v>-1</v>
          </cell>
          <cell r="E330" t="str">
            <v>Minderheiten am EK i.V.m. VG z.Verkauf</v>
          </cell>
          <cell r="F330" t="str">
            <v>Minority ownership - capital a.w.non-curr.assets held f.sale</v>
          </cell>
          <cell r="G330"/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2120601000</v>
          </cell>
          <cell r="B331">
            <v>20160500</v>
          </cell>
          <cell r="C331" t="str">
            <v>H</v>
          </cell>
          <cell r="D331">
            <v>-1</v>
          </cell>
          <cell r="E331" t="str">
            <v>Minderheiten an Beteiligungen</v>
          </cell>
          <cell r="F331" t="str">
            <v>Minority ownership - other equity investments</v>
          </cell>
          <cell r="G331"/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2120602000</v>
          </cell>
          <cell r="B332">
            <v>20160600</v>
          </cell>
          <cell r="C332" t="str">
            <v>H</v>
          </cell>
          <cell r="D332">
            <v>-1</v>
          </cell>
          <cell r="E332" t="str">
            <v>Minderheiten an stillen Reserven</v>
          </cell>
          <cell r="F332" t="str">
            <v>Minority ownership - hidden reserves</v>
          </cell>
          <cell r="G332"/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2300000000</v>
          </cell>
          <cell r="B333" t="str">
            <v>New Position</v>
          </cell>
          <cell r="C333" t="str">
            <v>H</v>
          </cell>
          <cell r="D333">
            <v>-1</v>
          </cell>
          <cell r="E333" t="str">
            <v>langfristige Rückstellungen und Verbindlichkeiten</v>
          </cell>
          <cell r="F333" t="str">
            <v>Long-term liabilities</v>
          </cell>
          <cell r="G333"/>
          <cell r="H333">
            <v>11315</v>
          </cell>
          <cell r="I333">
            <v>451</v>
          </cell>
          <cell r="J333">
            <v>1555</v>
          </cell>
          <cell r="K333">
            <v>700</v>
          </cell>
          <cell r="L333">
            <v>186</v>
          </cell>
          <cell r="M333">
            <v>990</v>
          </cell>
          <cell r="N333">
            <v>3</v>
          </cell>
          <cell r="O333">
            <v>15200</v>
          </cell>
        </row>
        <row r="334">
          <cell r="A334">
            <v>2310000000</v>
          </cell>
          <cell r="B334">
            <v>20310000</v>
          </cell>
          <cell r="C334" t="str">
            <v>H</v>
          </cell>
          <cell r="D334">
            <v>-1</v>
          </cell>
          <cell r="E334" t="str">
            <v>Rückst. für Pensionen und ähnl. Verpflicht.</v>
          </cell>
          <cell r="F334" t="str">
            <v>Provisions for pensions &amp; similar obligations</v>
          </cell>
          <cell r="G334"/>
          <cell r="H334">
            <v>4825</v>
          </cell>
          <cell r="I334">
            <v>187</v>
          </cell>
          <cell r="J334">
            <v>454</v>
          </cell>
          <cell r="K334">
            <v>296</v>
          </cell>
          <cell r="L334">
            <v>95</v>
          </cell>
          <cell r="M334">
            <v>57</v>
          </cell>
          <cell r="N334">
            <v>0</v>
          </cell>
          <cell r="O334">
            <v>5914</v>
          </cell>
        </row>
        <row r="335">
          <cell r="A335">
            <v>2310111000</v>
          </cell>
          <cell r="B335">
            <v>20310020</v>
          </cell>
          <cell r="C335" t="str">
            <v>H</v>
          </cell>
          <cell r="D335">
            <v>-1</v>
          </cell>
          <cell r="E335" t="str">
            <v>Rückst. für Pensionen (RLZ &lt; 1)</v>
          </cell>
          <cell r="F335" t="str">
            <v>Prov. for pensions (&lt;1yr)</v>
          </cell>
          <cell r="G335"/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2310112000</v>
          </cell>
          <cell r="B336">
            <v>20310025</v>
          </cell>
          <cell r="C336" t="str">
            <v>H</v>
          </cell>
          <cell r="D336">
            <v>-1</v>
          </cell>
          <cell r="E336" t="str">
            <v>Rückst. für Pensionen (RLZ &gt; 1)</v>
          </cell>
          <cell r="F336" t="str">
            <v>Prov. for pensions (&gt;1yr)</v>
          </cell>
          <cell r="G336"/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2310113000</v>
          </cell>
          <cell r="B337" t="str">
            <v>New Position</v>
          </cell>
          <cell r="C337" t="str">
            <v>H</v>
          </cell>
          <cell r="D337">
            <v>-1</v>
          </cell>
          <cell r="E337" t="str">
            <v xml:space="preserve">Rückst. f. Pens. gem. IAS 19 - BodeHewitt - dt. Zusagen </v>
          </cell>
          <cell r="G337"/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2310114000</v>
          </cell>
          <cell r="C338" t="str">
            <v>H</v>
          </cell>
          <cell r="D338">
            <v>-1</v>
          </cell>
          <cell r="E338" t="str">
            <v>Rückst. f. Pens. gem. IAS 19 - BodeHewitt - dt. Zusagen -AV</v>
          </cell>
          <cell r="G338" t="str">
            <v xml:space="preserve"> </v>
          </cell>
          <cell r="H338">
            <v>1857</v>
          </cell>
          <cell r="I338">
            <v>150</v>
          </cell>
          <cell r="J338">
            <v>390</v>
          </cell>
          <cell r="K338">
            <v>184</v>
          </cell>
          <cell r="L338">
            <v>92</v>
          </cell>
          <cell r="M338">
            <v>47</v>
          </cell>
          <cell r="N338">
            <v>0</v>
          </cell>
          <cell r="O338">
            <v>2720</v>
          </cell>
        </row>
        <row r="339">
          <cell r="A339">
            <v>2310114100</v>
          </cell>
          <cell r="C339" t="str">
            <v>H</v>
          </cell>
          <cell r="D339">
            <v>-1</v>
          </cell>
          <cell r="E339" t="str">
            <v>Brutto-Rst. f. Pens. gem. IAS 19-BodeHewitt - dt. Zusagen-AV</v>
          </cell>
          <cell r="G339" t="str">
            <v xml:space="preserve"> </v>
          </cell>
          <cell r="H339">
            <v>6098</v>
          </cell>
          <cell r="I339">
            <v>514</v>
          </cell>
          <cell r="J339">
            <v>1334</v>
          </cell>
          <cell r="K339">
            <v>508</v>
          </cell>
          <cell r="L339">
            <v>271</v>
          </cell>
          <cell r="M339">
            <v>66</v>
          </cell>
          <cell r="N339">
            <v>0</v>
          </cell>
          <cell r="O339">
            <v>8790</v>
          </cell>
        </row>
        <row r="340">
          <cell r="A340">
            <v>2310114200</v>
          </cell>
          <cell r="C340" t="str">
            <v>S</v>
          </cell>
          <cell r="D340">
            <v>1</v>
          </cell>
          <cell r="E340" t="str">
            <v>Planvermögen. f. Pens. gem. IAS 19 - Hewitt dt. Zusagen -AV</v>
          </cell>
          <cell r="G340" t="str">
            <v>x</v>
          </cell>
          <cell r="H340">
            <v>4241</v>
          </cell>
          <cell r="I340">
            <v>364</v>
          </cell>
          <cell r="J340">
            <v>944</v>
          </cell>
          <cell r="K340">
            <v>324</v>
          </cell>
          <cell r="L340">
            <v>179</v>
          </cell>
          <cell r="M340">
            <v>19</v>
          </cell>
          <cell r="N340">
            <v>0</v>
          </cell>
          <cell r="O340">
            <v>6070</v>
          </cell>
        </row>
        <row r="341">
          <cell r="A341">
            <v>2310116000</v>
          </cell>
          <cell r="C341" t="str">
            <v>H</v>
          </cell>
          <cell r="D341">
            <v>-1</v>
          </cell>
          <cell r="E341" t="str">
            <v>Rückst. f. Pens. gem. IAS 19 - BodeHewitt - dt. Zusagen - ÜV</v>
          </cell>
          <cell r="G341" t="str">
            <v xml:space="preserve"> </v>
          </cell>
          <cell r="H341">
            <v>2423</v>
          </cell>
          <cell r="I341">
            <v>21</v>
          </cell>
          <cell r="J341">
            <v>0</v>
          </cell>
          <cell r="K341">
            <v>0</v>
          </cell>
          <cell r="L341">
            <v>0</v>
          </cell>
          <cell r="M341">
            <v>4</v>
          </cell>
          <cell r="N341">
            <v>0</v>
          </cell>
          <cell r="O341">
            <v>2449</v>
          </cell>
        </row>
        <row r="342">
          <cell r="A342">
            <v>2310116100</v>
          </cell>
          <cell r="C342" t="str">
            <v>H</v>
          </cell>
          <cell r="D342">
            <v>-1</v>
          </cell>
          <cell r="E342" t="str">
            <v>Brutto-Rst.f.Pens. gem. IAS 19 - BodeHewitt-dt.Zusagen -ÜV</v>
          </cell>
          <cell r="G342" t="str">
            <v xml:space="preserve"> </v>
          </cell>
          <cell r="H342">
            <v>2751</v>
          </cell>
          <cell r="I342">
            <v>31</v>
          </cell>
          <cell r="J342">
            <v>0</v>
          </cell>
          <cell r="K342">
            <v>0</v>
          </cell>
          <cell r="L342">
            <v>0</v>
          </cell>
          <cell r="M342">
            <v>4</v>
          </cell>
          <cell r="N342">
            <v>0</v>
          </cell>
          <cell r="O342">
            <v>2787</v>
          </cell>
        </row>
        <row r="343">
          <cell r="A343">
            <v>2310116200</v>
          </cell>
          <cell r="C343" t="str">
            <v>S</v>
          </cell>
          <cell r="D343">
            <v>1</v>
          </cell>
          <cell r="E343" t="str">
            <v>Planvermögen f. Pens. gem. IAS 19 - Hewitt - dt. Zusagen -ÜV</v>
          </cell>
          <cell r="G343" t="str">
            <v>x</v>
          </cell>
          <cell r="H343">
            <v>328</v>
          </cell>
          <cell r="I343">
            <v>10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338</v>
          </cell>
        </row>
        <row r="344">
          <cell r="A344">
            <v>2310120000</v>
          </cell>
          <cell r="C344" t="str">
            <v>H</v>
          </cell>
          <cell r="D344">
            <v>-1</v>
          </cell>
          <cell r="E344" t="str">
            <v>Rst f. Pens. gem. IAS 19 - and.Gutachter - nicht-dt. Zusagen</v>
          </cell>
          <cell r="G344" t="str">
            <v xml:space="preserve"> </v>
          </cell>
          <cell r="H344">
            <v>517</v>
          </cell>
          <cell r="I344">
            <v>8</v>
          </cell>
          <cell r="J344">
            <v>51</v>
          </cell>
          <cell r="K344">
            <v>98</v>
          </cell>
          <cell r="L344">
            <v>0</v>
          </cell>
          <cell r="M344">
            <v>0</v>
          </cell>
          <cell r="N344">
            <v>0</v>
          </cell>
          <cell r="O344">
            <v>675</v>
          </cell>
        </row>
        <row r="345">
          <cell r="A345">
            <v>2310121000</v>
          </cell>
          <cell r="B345" t="str">
            <v>New Position</v>
          </cell>
          <cell r="C345" t="str">
            <v>H</v>
          </cell>
          <cell r="D345">
            <v>-1</v>
          </cell>
          <cell r="E345" t="str">
            <v>Rst f. Pens. gem. IAS 19 - and.Gutachter - nicht-dt. Zusagen</v>
          </cell>
          <cell r="G345"/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2310121100</v>
          </cell>
          <cell r="C346" t="str">
            <v>H</v>
          </cell>
          <cell r="D346">
            <v>-1</v>
          </cell>
          <cell r="E346" t="str">
            <v>Brutto-Rst f.Pens.gem.IAS 19 -and.Gutachter-nicht-dt.Zusagen</v>
          </cell>
          <cell r="G346" t="str">
            <v xml:space="preserve"> </v>
          </cell>
          <cell r="H346">
            <v>2917</v>
          </cell>
          <cell r="I346">
            <v>64</v>
          </cell>
          <cell r="J346">
            <v>113</v>
          </cell>
          <cell r="K346">
            <v>158</v>
          </cell>
          <cell r="L346">
            <v>0</v>
          </cell>
          <cell r="M346">
            <v>0</v>
          </cell>
          <cell r="N346">
            <v>0</v>
          </cell>
          <cell r="O346">
            <v>3252</v>
          </cell>
        </row>
        <row r="347">
          <cell r="A347">
            <v>2310121200</v>
          </cell>
          <cell r="C347" t="str">
            <v>S</v>
          </cell>
          <cell r="D347">
            <v>1</v>
          </cell>
          <cell r="E347" t="str">
            <v>Planvermögen f.Pens.gem.IAS 19-and.Gutachter-nicht-dt.Zusag.</v>
          </cell>
          <cell r="G347" t="str">
            <v>x</v>
          </cell>
          <cell r="H347">
            <v>2400</v>
          </cell>
          <cell r="I347">
            <v>56</v>
          </cell>
          <cell r="J347">
            <v>62</v>
          </cell>
          <cell r="K347">
            <v>60</v>
          </cell>
          <cell r="L347">
            <v>0</v>
          </cell>
          <cell r="M347">
            <v>0</v>
          </cell>
          <cell r="N347">
            <v>0</v>
          </cell>
          <cell r="O347">
            <v>2577</v>
          </cell>
        </row>
        <row r="348">
          <cell r="A348">
            <v>2310160000</v>
          </cell>
          <cell r="C348" t="str">
            <v>H</v>
          </cell>
          <cell r="D348">
            <v>-1</v>
          </cell>
          <cell r="E348" t="str">
            <v>Übrige Pensionsrückst. für dt. Zusagen (ohne Deferred Comp.)</v>
          </cell>
          <cell r="G348" t="str">
            <v xml:space="preserve"> </v>
          </cell>
          <cell r="H348">
            <v>9</v>
          </cell>
          <cell r="I348">
            <v>4</v>
          </cell>
          <cell r="J348">
            <v>6</v>
          </cell>
          <cell r="K348">
            <v>0</v>
          </cell>
          <cell r="L348">
            <v>1</v>
          </cell>
          <cell r="M348">
            <v>4</v>
          </cell>
          <cell r="N348">
            <v>0</v>
          </cell>
          <cell r="O348">
            <v>24</v>
          </cell>
        </row>
        <row r="349">
          <cell r="A349">
            <v>2310161000</v>
          </cell>
          <cell r="B349" t="str">
            <v>New Position</v>
          </cell>
          <cell r="C349" t="str">
            <v>H</v>
          </cell>
          <cell r="D349">
            <v>-1</v>
          </cell>
          <cell r="E349" t="str">
            <v>Übrige Pensionsrückst. für dt. Zusagen (ohne Deferred Comp.)</v>
          </cell>
          <cell r="G349"/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2310161100</v>
          </cell>
          <cell r="C350" t="str">
            <v>H</v>
          </cell>
          <cell r="D350">
            <v>-1</v>
          </cell>
          <cell r="E350" t="str">
            <v>Brutto-Übrige Pens.Rst. für dt. Zusagen (ohne Def. Comp.)</v>
          </cell>
          <cell r="G350" t="str">
            <v xml:space="preserve"> </v>
          </cell>
          <cell r="H350">
            <v>9</v>
          </cell>
          <cell r="I350">
            <v>4</v>
          </cell>
          <cell r="J350">
            <v>6</v>
          </cell>
          <cell r="K350">
            <v>0</v>
          </cell>
          <cell r="L350">
            <v>1</v>
          </cell>
          <cell r="M350">
            <v>4</v>
          </cell>
          <cell r="N350">
            <v>0</v>
          </cell>
          <cell r="O350">
            <v>24</v>
          </cell>
        </row>
        <row r="351">
          <cell r="A351">
            <v>2310161200</v>
          </cell>
          <cell r="C351" t="str">
            <v>S</v>
          </cell>
          <cell r="D351">
            <v>1</v>
          </cell>
          <cell r="E351" t="str">
            <v>Planvermögen Übr. Pensions.Rst.f.dt.Zusagen (ohne Def.Comp.)</v>
          </cell>
          <cell r="G351" t="str">
            <v>x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2310170000</v>
          </cell>
          <cell r="C352" t="str">
            <v>H</v>
          </cell>
          <cell r="D352">
            <v>-1</v>
          </cell>
          <cell r="E352" t="str">
            <v>Übr. Pens.-Rst. für nicht-dt. Zusagen (ohne Deferred Comp.)</v>
          </cell>
          <cell r="G352" t="str">
            <v xml:space="preserve"> </v>
          </cell>
          <cell r="H352">
            <v>12</v>
          </cell>
          <cell r="I352">
            <v>3</v>
          </cell>
          <cell r="J352">
            <v>5</v>
          </cell>
          <cell r="K352">
            <v>12</v>
          </cell>
          <cell r="L352">
            <v>0</v>
          </cell>
          <cell r="M352">
            <v>0</v>
          </cell>
          <cell r="N352">
            <v>0</v>
          </cell>
          <cell r="O352">
            <v>31</v>
          </cell>
        </row>
        <row r="353">
          <cell r="A353">
            <v>2310171000</v>
          </cell>
          <cell r="B353" t="str">
            <v>New Position</v>
          </cell>
          <cell r="C353" t="str">
            <v>H</v>
          </cell>
          <cell r="D353">
            <v>-1</v>
          </cell>
          <cell r="E353" t="str">
            <v>Übr. Pens.-Rst. für nicht-dt. Zusagen (ohne Deferred Comp.)</v>
          </cell>
          <cell r="G353"/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2310171100</v>
          </cell>
          <cell r="C354" t="str">
            <v>H</v>
          </cell>
          <cell r="D354">
            <v>-1</v>
          </cell>
          <cell r="E354" t="str">
            <v>Übr. Brutto-Pens.Rst. f. nicht-dt. Zusagen (ohne Def. Comp.)</v>
          </cell>
          <cell r="G354"/>
          <cell r="H354">
            <v>12</v>
          </cell>
          <cell r="I354">
            <v>3</v>
          </cell>
          <cell r="J354">
            <v>10</v>
          </cell>
          <cell r="K354">
            <v>15</v>
          </cell>
          <cell r="L354">
            <v>0</v>
          </cell>
          <cell r="M354">
            <v>0</v>
          </cell>
          <cell r="N354">
            <v>0</v>
          </cell>
          <cell r="O354">
            <v>39</v>
          </cell>
        </row>
        <row r="355">
          <cell r="A355">
            <v>2310171200</v>
          </cell>
          <cell r="C355" t="str">
            <v>S</v>
          </cell>
          <cell r="D355">
            <v>1</v>
          </cell>
          <cell r="E355" t="str">
            <v>Planverm. Übr.Pens.Rst.f.nicht-dt. Zusagen (ohne Def.Comp.)</v>
          </cell>
          <cell r="G355" t="str">
            <v>x</v>
          </cell>
          <cell r="H355">
            <v>0</v>
          </cell>
          <cell r="I355">
            <v>0</v>
          </cell>
          <cell r="J355">
            <v>5</v>
          </cell>
          <cell r="K355">
            <v>3</v>
          </cell>
          <cell r="L355">
            <v>0</v>
          </cell>
          <cell r="M355">
            <v>0</v>
          </cell>
          <cell r="N355">
            <v>0</v>
          </cell>
          <cell r="O355">
            <v>8</v>
          </cell>
        </row>
        <row r="356">
          <cell r="A356">
            <v>2310700000</v>
          </cell>
          <cell r="C356" t="str">
            <v>H</v>
          </cell>
          <cell r="D356">
            <v>-1</v>
          </cell>
          <cell r="E356" t="str">
            <v>Deferred Compensation</v>
          </cell>
          <cell r="G356"/>
          <cell r="H356">
            <v>7</v>
          </cell>
          <cell r="I356">
            <v>1</v>
          </cell>
          <cell r="J356">
            <v>2</v>
          </cell>
          <cell r="K356">
            <v>0</v>
          </cell>
          <cell r="L356">
            <v>1</v>
          </cell>
          <cell r="M356">
            <v>0</v>
          </cell>
          <cell r="N356">
            <v>0</v>
          </cell>
          <cell r="O356">
            <v>11</v>
          </cell>
        </row>
        <row r="357">
          <cell r="A357">
            <v>2310701000</v>
          </cell>
          <cell r="B357" t="str">
            <v>New Position</v>
          </cell>
          <cell r="C357" t="str">
            <v>H</v>
          </cell>
          <cell r="D357">
            <v>-1</v>
          </cell>
          <cell r="E357" t="str">
            <v>Deferred Compensation</v>
          </cell>
          <cell r="G357"/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2310701100</v>
          </cell>
          <cell r="C358" t="str">
            <v>H</v>
          </cell>
          <cell r="D358">
            <v>-1</v>
          </cell>
          <cell r="E358" t="str">
            <v>Brutto-Rückstellung für Deferred Compensation</v>
          </cell>
          <cell r="G358"/>
          <cell r="H358">
            <v>7</v>
          </cell>
          <cell r="I358">
            <v>1</v>
          </cell>
          <cell r="J358">
            <v>4</v>
          </cell>
          <cell r="K358">
            <v>0</v>
          </cell>
          <cell r="L358">
            <v>11</v>
          </cell>
          <cell r="M358">
            <v>0</v>
          </cell>
          <cell r="N358">
            <v>0</v>
          </cell>
          <cell r="O358">
            <v>23</v>
          </cell>
        </row>
        <row r="359">
          <cell r="A359">
            <v>2310701200</v>
          </cell>
          <cell r="C359" t="str">
            <v>S</v>
          </cell>
          <cell r="D359">
            <v>1</v>
          </cell>
          <cell r="E359" t="str">
            <v>Planvermögen Deferred Compensation</v>
          </cell>
          <cell r="G359" t="str">
            <v>x</v>
          </cell>
          <cell r="H359">
            <v>0</v>
          </cell>
          <cell r="I359">
            <v>0</v>
          </cell>
          <cell r="J359">
            <v>2</v>
          </cell>
          <cell r="K359">
            <v>0</v>
          </cell>
          <cell r="L359">
            <v>10</v>
          </cell>
          <cell r="M359">
            <v>0</v>
          </cell>
          <cell r="N359">
            <v>0</v>
          </cell>
          <cell r="O359">
            <v>12</v>
          </cell>
        </row>
        <row r="360">
          <cell r="A360">
            <v>2310901000</v>
          </cell>
          <cell r="B360" t="str">
            <v>New Position</v>
          </cell>
          <cell r="C360" t="str">
            <v>H</v>
          </cell>
          <cell r="D360">
            <v>-1</v>
          </cell>
          <cell r="E360" t="str">
            <v>übrige pensionsähnliche Verpflichtungen</v>
          </cell>
          <cell r="G360" t="str">
            <v>x</v>
          </cell>
          <cell r="H360">
            <v>0</v>
          </cell>
          <cell r="I360">
            <v>0</v>
          </cell>
          <cell r="J360">
            <v>0</v>
          </cell>
          <cell r="K360">
            <v>2</v>
          </cell>
          <cell r="L360">
            <v>1</v>
          </cell>
          <cell r="M360">
            <v>2</v>
          </cell>
          <cell r="N360">
            <v>0</v>
          </cell>
          <cell r="O360">
            <v>4</v>
          </cell>
        </row>
        <row r="361">
          <cell r="A361">
            <v>2320000000</v>
          </cell>
          <cell r="B361" t="str">
            <v>New Position</v>
          </cell>
          <cell r="C361" t="str">
            <v>H</v>
          </cell>
          <cell r="D361">
            <v>-1</v>
          </cell>
          <cell r="E361" t="str">
            <v>Sonstige Rückstellungen langfristig</v>
          </cell>
          <cell r="F361" t="str">
            <v>Other provisions (&gt;1yr)</v>
          </cell>
          <cell r="G361"/>
          <cell r="H361">
            <v>385</v>
          </cell>
          <cell r="I361">
            <v>39</v>
          </cell>
          <cell r="J361">
            <v>168</v>
          </cell>
          <cell r="K361">
            <v>31</v>
          </cell>
          <cell r="L361">
            <v>13</v>
          </cell>
          <cell r="M361">
            <v>3</v>
          </cell>
          <cell r="N361">
            <v>0</v>
          </cell>
          <cell r="O361">
            <v>639</v>
          </cell>
        </row>
        <row r="362">
          <cell r="A362">
            <v>2320111000</v>
          </cell>
          <cell r="B362">
            <v>20340615</v>
          </cell>
          <cell r="C362" t="str">
            <v>H</v>
          </cell>
          <cell r="D362">
            <v>-1</v>
          </cell>
          <cell r="E362" t="str">
            <v>So.Rst.für Miles and More (RLZ &gt; 1J)</v>
          </cell>
          <cell r="F362" t="str">
            <v>Other prov. f. Miles &amp; More (&gt;1yr)</v>
          </cell>
          <cell r="G362"/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2320400000</v>
          </cell>
          <cell r="B363" t="str">
            <v>New Position</v>
          </cell>
          <cell r="C363" t="str">
            <v>H</v>
          </cell>
          <cell r="D363">
            <v>-1</v>
          </cell>
          <cell r="E363" t="str">
            <v>So.Rst. Drohv.a.schweb. Geschäften (RLZ &gt; 1J)</v>
          </cell>
          <cell r="F363" t="str">
            <v>O.prov.-anticip. losses rel. to onerous contracts (&gt;1yr)</v>
          </cell>
          <cell r="G363" t="str">
            <v>x</v>
          </cell>
          <cell r="H363">
            <v>11</v>
          </cell>
          <cell r="I363">
            <v>0</v>
          </cell>
          <cell r="J363">
            <v>81</v>
          </cell>
          <cell r="K363">
            <v>0</v>
          </cell>
          <cell r="L363">
            <v>-1</v>
          </cell>
          <cell r="M363">
            <v>1</v>
          </cell>
          <cell r="N363">
            <v>0</v>
          </cell>
          <cell r="O363">
            <v>95</v>
          </cell>
        </row>
        <row r="364">
          <cell r="A364">
            <v>2320411000</v>
          </cell>
          <cell r="B364">
            <v>20341115</v>
          </cell>
          <cell r="C364" t="str">
            <v>H</v>
          </cell>
          <cell r="D364">
            <v>-1</v>
          </cell>
          <cell r="E364" t="str">
            <v>So.Rst. Drohv. Flz. Finanzlease (RLZ &gt; 1J)</v>
          </cell>
          <cell r="F364" t="str">
            <v>O.prov.-impend.loss.-AC finance leases-(&gt;1yr)</v>
          </cell>
          <cell r="G364"/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2320412000</v>
          </cell>
          <cell r="B365">
            <v>20341215</v>
          </cell>
          <cell r="C365" t="str">
            <v>H</v>
          </cell>
          <cell r="D365">
            <v>-1</v>
          </cell>
          <cell r="E365" t="str">
            <v>So.Rst. Drohv. Flz. Operating Lease (RLZ &gt; 1J)</v>
          </cell>
          <cell r="F365" t="str">
            <v>O.prov.-impend.loss.-AC operating leases-(&gt;1yr)</v>
          </cell>
          <cell r="G365"/>
          <cell r="H365">
            <v>7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7</v>
          </cell>
        </row>
        <row r="366">
          <cell r="A366">
            <v>2320413000</v>
          </cell>
          <cell r="B366">
            <v>20341315</v>
          </cell>
          <cell r="C366" t="str">
            <v>H</v>
          </cell>
          <cell r="D366">
            <v>-1</v>
          </cell>
          <cell r="E366" t="str">
            <v>So.Rst. Drohv. fin./op. übrige Lease (RLZ &gt; 1J)</v>
          </cell>
          <cell r="F366" t="str">
            <v>O.prov.-impend.loss.-oth. fin.lease-(&gt;1yr)</v>
          </cell>
          <cell r="G366"/>
          <cell r="H366">
            <v>0</v>
          </cell>
          <cell r="I366">
            <v>0</v>
          </cell>
          <cell r="J366">
            <v>3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O366">
            <v>4</v>
          </cell>
        </row>
        <row r="367">
          <cell r="A367">
            <v>2320414000</v>
          </cell>
          <cell r="B367">
            <v>20342115</v>
          </cell>
          <cell r="C367" t="str">
            <v>H</v>
          </cell>
          <cell r="D367">
            <v>-1</v>
          </cell>
          <cell r="E367" t="str">
            <v>So.Rst. Drohverl. Treibstoffsich. (RLZ &gt; 1J)</v>
          </cell>
          <cell r="F367" t="str">
            <v>O.prov.-impend.loss. f. fuel (&gt;1yr)</v>
          </cell>
          <cell r="G367"/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2320415000</v>
          </cell>
          <cell r="B368">
            <v>20342215</v>
          </cell>
          <cell r="C368" t="str">
            <v>H</v>
          </cell>
          <cell r="D368">
            <v>-1</v>
          </cell>
          <cell r="E368" t="str">
            <v>So.Rst. Drohverluste Devisensich. (RLZ &gt; 1J)</v>
          </cell>
          <cell r="F368" t="str">
            <v>O.prov.-impend.loss. f. exchange rate (&gt;1yr)</v>
          </cell>
          <cell r="G368"/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2320416000</v>
          </cell>
          <cell r="B369">
            <v>20342315</v>
          </cell>
          <cell r="C369" t="str">
            <v>H</v>
          </cell>
          <cell r="D369">
            <v>-1</v>
          </cell>
          <cell r="E369" t="str">
            <v>So.Rst. Drohv. Mieteverh. (no Lease) (RLZ &gt; 1J)</v>
          </cell>
          <cell r="F369" t="str">
            <v>O.prov.-impend.loss. f. rent/rental (&gt;1yr)</v>
          </cell>
          <cell r="G369"/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2320417000</v>
          </cell>
          <cell r="B370">
            <v>20342415</v>
          </cell>
          <cell r="C370" t="str">
            <v>H</v>
          </cell>
          <cell r="D370">
            <v>-1</v>
          </cell>
          <cell r="E370" t="str">
            <v>So.Rst. aus übrigen Drohverlusten (RLZ &gt; 1J)</v>
          </cell>
          <cell r="F370" t="str">
            <v>Other prov. f. impending losses (&gt;1yr)</v>
          </cell>
          <cell r="G370" t="str">
            <v>x</v>
          </cell>
          <cell r="H370">
            <v>4</v>
          </cell>
          <cell r="I370">
            <v>0</v>
          </cell>
          <cell r="J370">
            <v>78</v>
          </cell>
          <cell r="K370">
            <v>-1</v>
          </cell>
          <cell r="L370">
            <v>-1</v>
          </cell>
          <cell r="M370">
            <v>1</v>
          </cell>
          <cell r="N370">
            <v>0</v>
          </cell>
          <cell r="O370">
            <v>84</v>
          </cell>
        </row>
        <row r="371">
          <cell r="A371">
            <v>2320511000</v>
          </cell>
          <cell r="C371" t="str">
            <v>H</v>
          </cell>
          <cell r="D371">
            <v>-1</v>
          </cell>
          <cell r="E371" t="str">
            <v>So.Rst. Rückgabeverpflichtung Emissionszertifikate (RLZ &gt;1J)</v>
          </cell>
          <cell r="G371"/>
          <cell r="H371">
            <v>16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16</v>
          </cell>
        </row>
        <row r="372">
          <cell r="A372">
            <v>2320811000</v>
          </cell>
          <cell r="B372">
            <v>20340315</v>
          </cell>
          <cell r="C372" t="str">
            <v>H</v>
          </cell>
          <cell r="D372">
            <v>-1</v>
          </cell>
          <cell r="E372" t="str">
            <v>So.Rst. Gewährleistungen (RLZ &gt; 1J)</v>
          </cell>
          <cell r="F372" t="str">
            <v>Other prov. f. guarantee (&gt;1yr)</v>
          </cell>
          <cell r="G372"/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2320911000</v>
          </cell>
          <cell r="B373">
            <v>20345015</v>
          </cell>
          <cell r="C373" t="str">
            <v>H</v>
          </cell>
          <cell r="D373">
            <v>-1</v>
          </cell>
          <cell r="E373" t="str">
            <v>So.Rst. Für MRO Kundenverträge (RLZ &gt; 1 J)</v>
          </cell>
          <cell r="F373" t="str">
            <v>O. prov. f. MRO customer contracts (&gt;1yr)</v>
          </cell>
          <cell r="G373"/>
          <cell r="H373">
            <v>0</v>
          </cell>
          <cell r="I373">
            <v>0</v>
          </cell>
          <cell r="J373">
            <v>25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25</v>
          </cell>
        </row>
        <row r="374">
          <cell r="A374">
            <v>2321511000</v>
          </cell>
          <cell r="B374">
            <v>20342615</v>
          </cell>
          <cell r="C374" t="str">
            <v>H</v>
          </cell>
          <cell r="D374">
            <v>-1</v>
          </cell>
          <cell r="E374" t="str">
            <v>So.Rst. Umweltsanierung (RLZ &gt; 1J)</v>
          </cell>
          <cell r="F374" t="str">
            <v>O. prov. f. damage of the environment (&gt;1yr)</v>
          </cell>
          <cell r="G374"/>
          <cell r="H374">
            <v>26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26</v>
          </cell>
        </row>
        <row r="375">
          <cell r="A375">
            <v>2322011000</v>
          </cell>
          <cell r="B375">
            <v>20340415</v>
          </cell>
          <cell r="C375" t="str">
            <v>H</v>
          </cell>
          <cell r="D375">
            <v>-1</v>
          </cell>
          <cell r="E375" t="str">
            <v>So.Rst. für laufende Prozesse (RLZ &gt; 1J)</v>
          </cell>
          <cell r="F375" t="str">
            <v>Other prov. f. case (&gt;1yr)</v>
          </cell>
          <cell r="G375"/>
          <cell r="H375">
            <v>8</v>
          </cell>
          <cell r="I375">
            <v>1</v>
          </cell>
          <cell r="J375">
            <v>0</v>
          </cell>
          <cell r="K375">
            <v>3</v>
          </cell>
          <cell r="L375">
            <v>0</v>
          </cell>
          <cell r="M375">
            <v>0</v>
          </cell>
          <cell r="N375">
            <v>0</v>
          </cell>
          <cell r="O375">
            <v>11</v>
          </cell>
        </row>
        <row r="376">
          <cell r="A376">
            <v>2322511000</v>
          </cell>
          <cell r="B376">
            <v>20342515</v>
          </cell>
          <cell r="C376" t="str">
            <v>H</v>
          </cell>
          <cell r="D376">
            <v>-1</v>
          </cell>
          <cell r="E376" t="str">
            <v>So.Rst. Restrukturierung/Abfind. (RLZ &gt; 1J)</v>
          </cell>
          <cell r="F376" t="str">
            <v>O. prov. for restructuring/compensation(&gt;1yr)</v>
          </cell>
          <cell r="G376"/>
          <cell r="H376">
            <v>31</v>
          </cell>
          <cell r="I376">
            <v>0</v>
          </cell>
          <cell r="J376">
            <v>22</v>
          </cell>
          <cell r="K376">
            <v>5</v>
          </cell>
          <cell r="L376">
            <v>0</v>
          </cell>
          <cell r="M376">
            <v>1</v>
          </cell>
          <cell r="N376">
            <v>0</v>
          </cell>
          <cell r="O376">
            <v>59</v>
          </cell>
        </row>
        <row r="377">
          <cell r="A377">
            <v>2323011000</v>
          </cell>
          <cell r="B377">
            <v>20342715</v>
          </cell>
          <cell r="C377" t="str">
            <v>H</v>
          </cell>
          <cell r="D377">
            <v>-1</v>
          </cell>
          <cell r="E377" t="str">
            <v>So.Rst. Rückbaumaßnahmen (RLZ &gt; 1J)</v>
          </cell>
          <cell r="F377" t="str">
            <v>O. prov. for dismantling and restoring (&gt;1yr)</v>
          </cell>
          <cell r="G377"/>
          <cell r="H377">
            <v>0</v>
          </cell>
          <cell r="I377">
            <v>0</v>
          </cell>
          <cell r="J377">
            <v>0</v>
          </cell>
          <cell r="K377">
            <v>6</v>
          </cell>
          <cell r="L377">
            <v>5</v>
          </cell>
          <cell r="M377">
            <v>0</v>
          </cell>
          <cell r="N377">
            <v>0</v>
          </cell>
          <cell r="O377">
            <v>11</v>
          </cell>
        </row>
        <row r="378">
          <cell r="A378">
            <v>2323511000</v>
          </cell>
          <cell r="B378">
            <v>20349115</v>
          </cell>
          <cell r="C378" t="str">
            <v>H</v>
          </cell>
          <cell r="D378">
            <v>-1</v>
          </cell>
          <cell r="E378" t="str">
            <v>So.Rst. techn.Wartung f. Flz. Op. Leases (RLZ &gt; 1J)</v>
          </cell>
          <cell r="F378" t="str">
            <v>Other prov. maintenance aircraft-op.lease (&gt;1yr)</v>
          </cell>
          <cell r="G378"/>
          <cell r="H378">
            <v>80</v>
          </cell>
          <cell r="I378">
            <v>13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92</v>
          </cell>
        </row>
        <row r="379">
          <cell r="A379">
            <v>2323513000</v>
          </cell>
          <cell r="C379" t="str">
            <v>H</v>
          </cell>
          <cell r="D379">
            <v>-1</v>
          </cell>
          <cell r="E379" t="str">
            <v>Ko.int. So. Rst. techn.Wartung f. Flz. Op. Leases (RLZ &gt; 1J)</v>
          </cell>
          <cell r="G379"/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2324011000</v>
          </cell>
          <cell r="B380">
            <v>20340215</v>
          </cell>
          <cell r="C380" t="str">
            <v>H</v>
          </cell>
          <cell r="D380">
            <v>-1</v>
          </cell>
          <cell r="E380" t="str">
            <v>So.Rst. für unterlassene Instandhaltungen (RLZ &gt; 1J)</v>
          </cell>
          <cell r="F380" t="str">
            <v>Other prov. f. repairs not carried out (&gt;1yr)</v>
          </cell>
          <cell r="G380"/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2324500000</v>
          </cell>
          <cell r="B381">
            <v>20344000</v>
          </cell>
          <cell r="C381" t="str">
            <v>H</v>
          </cell>
          <cell r="D381">
            <v>-1</v>
          </cell>
          <cell r="E381" t="str">
            <v>So.Rst. übr. Personal und Personalnebenkosten (RLZ &gt; 1J)</v>
          </cell>
          <cell r="F381" t="str">
            <v>Other prov. f. personnel expenses (&gt;1yr)</v>
          </cell>
          <cell r="G381"/>
          <cell r="H381">
            <v>201</v>
          </cell>
          <cell r="I381">
            <v>10</v>
          </cell>
          <cell r="J381">
            <v>28</v>
          </cell>
          <cell r="K381">
            <v>15</v>
          </cell>
          <cell r="L381">
            <v>5</v>
          </cell>
          <cell r="M381">
            <v>1</v>
          </cell>
          <cell r="N381">
            <v>0</v>
          </cell>
          <cell r="O381">
            <v>259</v>
          </cell>
        </row>
        <row r="382">
          <cell r="A382">
            <v>2324521000</v>
          </cell>
          <cell r="B382">
            <v>20344315</v>
          </cell>
          <cell r="C382" t="str">
            <v>H</v>
          </cell>
          <cell r="D382">
            <v>-1</v>
          </cell>
          <cell r="E382" t="str">
            <v>So.Rst. Altersteilzeit (RLZ &gt; 1J)</v>
          </cell>
          <cell r="F382" t="str">
            <v>O. prov. f. old-age part-time work (&gt;1yr)</v>
          </cell>
          <cell r="G382" t="str">
            <v>x</v>
          </cell>
          <cell r="H382">
            <v>0</v>
          </cell>
          <cell r="I382">
            <v>0</v>
          </cell>
          <cell r="J382">
            <v>1</v>
          </cell>
          <cell r="K382">
            <v>3</v>
          </cell>
          <cell r="L382">
            <v>3</v>
          </cell>
          <cell r="M382">
            <v>0</v>
          </cell>
          <cell r="N382">
            <v>0</v>
          </cell>
          <cell r="O382">
            <v>6</v>
          </cell>
        </row>
        <row r="383">
          <cell r="A383">
            <v>2324531000</v>
          </cell>
          <cell r="B383">
            <v>20344515</v>
          </cell>
          <cell r="C383" t="str">
            <v>H</v>
          </cell>
          <cell r="D383">
            <v>-1</v>
          </cell>
          <cell r="E383" t="str">
            <v>So.Rst. Performance/Bonusprogramme (RLZ &gt; 1J)</v>
          </cell>
          <cell r="F383" t="str">
            <v>O. prov. for performance/bonus program (&gt;1yr)</v>
          </cell>
          <cell r="G383"/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2324541000</v>
          </cell>
          <cell r="B384">
            <v>20344415</v>
          </cell>
          <cell r="C384" t="str">
            <v>H</v>
          </cell>
          <cell r="D384">
            <v>-1</v>
          </cell>
          <cell r="E384" t="str">
            <v>So.Rst. langfr. fällige Leistungen an Arbeitnehmer (RLZ &gt; 1J)</v>
          </cell>
          <cell r="F384" t="str">
            <v>O. prov. longterm for other employee costs (&gt;1yr)</v>
          </cell>
          <cell r="G384"/>
          <cell r="H384">
            <v>201</v>
          </cell>
          <cell r="I384">
            <v>10</v>
          </cell>
          <cell r="J384">
            <v>27</v>
          </cell>
          <cell r="K384">
            <v>12</v>
          </cell>
          <cell r="L384">
            <v>2</v>
          </cell>
          <cell r="M384">
            <v>1</v>
          </cell>
          <cell r="N384">
            <v>0</v>
          </cell>
          <cell r="O384">
            <v>253</v>
          </cell>
        </row>
        <row r="385">
          <cell r="A385">
            <v>2325011000</v>
          </cell>
          <cell r="B385" t="str">
            <v>New Position</v>
          </cell>
          <cell r="C385" t="str">
            <v>H</v>
          </cell>
          <cell r="D385">
            <v>-1</v>
          </cell>
          <cell r="E385" t="str">
            <v>So.Rst. übrige (RLZ &gt; 1J)</v>
          </cell>
          <cell r="F385" t="str">
            <v>O.prov. miscellaneous residue (&gt;1yr)</v>
          </cell>
          <cell r="G385"/>
          <cell r="H385">
            <v>12</v>
          </cell>
          <cell r="I385">
            <v>15</v>
          </cell>
          <cell r="J385">
            <v>12</v>
          </cell>
          <cell r="K385">
            <v>2</v>
          </cell>
          <cell r="L385">
            <v>4</v>
          </cell>
          <cell r="M385">
            <v>0</v>
          </cell>
          <cell r="N385">
            <v>0</v>
          </cell>
          <cell r="O385">
            <v>45</v>
          </cell>
        </row>
        <row r="386">
          <cell r="A386">
            <v>2330000000</v>
          </cell>
          <cell r="B386" t="str">
            <v>New Position</v>
          </cell>
          <cell r="C386" t="str">
            <v>H</v>
          </cell>
          <cell r="D386">
            <v>-1</v>
          </cell>
          <cell r="E386" t="str">
            <v>Finanzschulden langfristig</v>
          </cell>
          <cell r="F386" t="str">
            <v>Long-term financial liabilities</v>
          </cell>
          <cell r="G386"/>
          <cell r="H386">
            <v>4568</v>
          </cell>
          <cell r="I386">
            <v>0</v>
          </cell>
          <cell r="J386">
            <v>27</v>
          </cell>
          <cell r="K386">
            <v>242</v>
          </cell>
          <cell r="L386">
            <v>0</v>
          </cell>
          <cell r="M386">
            <v>226</v>
          </cell>
          <cell r="N386">
            <v>0</v>
          </cell>
          <cell r="O386">
            <v>5063</v>
          </cell>
        </row>
        <row r="387">
          <cell r="A387">
            <v>2330100000</v>
          </cell>
          <cell r="B387" t="str">
            <v>New Position</v>
          </cell>
          <cell r="C387" t="str">
            <v>H</v>
          </cell>
          <cell r="D387">
            <v>-1</v>
          </cell>
          <cell r="E387" t="str">
            <v>Anleihen langfristig</v>
          </cell>
          <cell r="F387" t="str">
            <v>Bonds (&gt;1yr)</v>
          </cell>
          <cell r="G387"/>
          <cell r="H387">
            <v>750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205</v>
          </cell>
          <cell r="N387">
            <v>0</v>
          </cell>
          <cell r="O387">
            <v>955</v>
          </cell>
        </row>
        <row r="388">
          <cell r="A388">
            <v>2330110000</v>
          </cell>
          <cell r="B388">
            <v>20410120</v>
          </cell>
          <cell r="C388" t="str">
            <v>H</v>
          </cell>
          <cell r="D388">
            <v>-1</v>
          </cell>
          <cell r="E388" t="str">
            <v>Konvertible Anleihen langfristig</v>
          </cell>
          <cell r="F388" t="str">
            <v>Convertible bonds (&gt;1yr)</v>
          </cell>
          <cell r="G388" t="str">
            <v>x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205</v>
          </cell>
          <cell r="N388">
            <v>0</v>
          </cell>
          <cell r="O388">
            <v>205</v>
          </cell>
        </row>
        <row r="389">
          <cell r="A389">
            <v>2330111000</v>
          </cell>
          <cell r="B389">
            <v>20410121</v>
          </cell>
          <cell r="C389" t="str">
            <v>H</v>
          </cell>
          <cell r="D389">
            <v>-1</v>
          </cell>
          <cell r="E389" t="str">
            <v>Br. Konvertible Anleihen (RLZ &gt; 1J)</v>
          </cell>
          <cell r="F389" t="str">
            <v>Convertible bonds (&gt;1yr)-gross value</v>
          </cell>
          <cell r="G389"/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205</v>
          </cell>
          <cell r="N389">
            <v>0</v>
          </cell>
          <cell r="O389">
            <v>205</v>
          </cell>
        </row>
        <row r="390">
          <cell r="A390">
            <v>2330115000</v>
          </cell>
          <cell r="B390">
            <v>20410126</v>
          </cell>
          <cell r="C390" t="str">
            <v>S</v>
          </cell>
          <cell r="D390">
            <v>1</v>
          </cell>
          <cell r="E390" t="str">
            <v>WB Konvertible Anleihen (RLZ &gt; 1J)</v>
          </cell>
          <cell r="F390" t="str">
            <v>Convertible bonds (&gt;1yr)-value adjust.</v>
          </cell>
          <cell r="G390" t="str">
            <v>x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2330120000</v>
          </cell>
          <cell r="B391">
            <v>20410220</v>
          </cell>
          <cell r="C391" t="str">
            <v>H</v>
          </cell>
          <cell r="D391">
            <v>-1</v>
          </cell>
          <cell r="E391" t="str">
            <v>Nicht konvertible Anleihen langfristig</v>
          </cell>
          <cell r="F391" t="str">
            <v>Non-convertible bonds (&gt;1yr)</v>
          </cell>
          <cell r="G391"/>
          <cell r="H391">
            <v>750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750</v>
          </cell>
        </row>
        <row r="392">
          <cell r="A392">
            <v>2330121000</v>
          </cell>
          <cell r="B392">
            <v>20410221</v>
          </cell>
          <cell r="C392" t="str">
            <v>H</v>
          </cell>
          <cell r="D392">
            <v>-1</v>
          </cell>
          <cell r="E392" t="str">
            <v>Br. Nicht konvertible Anleihen (RLZ &gt; 1J)</v>
          </cell>
          <cell r="F392" t="str">
            <v>Non-convertible bonds (&gt;1yr)-gross value</v>
          </cell>
          <cell r="G392"/>
          <cell r="H392">
            <v>750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750</v>
          </cell>
        </row>
        <row r="393">
          <cell r="A393">
            <v>2330125000</v>
          </cell>
          <cell r="B393">
            <v>20410226</v>
          </cell>
          <cell r="C393" t="str">
            <v>S</v>
          </cell>
          <cell r="D393">
            <v>1</v>
          </cell>
          <cell r="E393" t="str">
            <v>WB Nicht konvertible Anleihen (RLZ &gt; 1J)</v>
          </cell>
          <cell r="F393" t="str">
            <v>Non-convertible bonds (&gt;1yr)-value adjust.</v>
          </cell>
          <cell r="G393" t="str">
            <v>x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2330200000</v>
          </cell>
          <cell r="B394">
            <v>20420200</v>
          </cell>
          <cell r="C394" t="str">
            <v>H</v>
          </cell>
          <cell r="D394">
            <v>-1</v>
          </cell>
          <cell r="E394" t="str">
            <v>Finanzschulden gegenüber Kreditinstituten langfristig</v>
          </cell>
          <cell r="F394" t="str">
            <v>Long-term borrowings to banks (&gt;1yr)</v>
          </cell>
          <cell r="G394"/>
          <cell r="H394">
            <v>1103</v>
          </cell>
          <cell r="I394">
            <v>0</v>
          </cell>
          <cell r="J394">
            <v>27</v>
          </cell>
          <cell r="K394">
            <v>7</v>
          </cell>
          <cell r="L394">
            <v>0</v>
          </cell>
          <cell r="M394">
            <v>13</v>
          </cell>
          <cell r="N394">
            <v>0</v>
          </cell>
          <cell r="O394">
            <v>1150</v>
          </cell>
        </row>
        <row r="395">
          <cell r="A395">
            <v>2330211000</v>
          </cell>
          <cell r="B395">
            <v>20420201</v>
          </cell>
          <cell r="C395" t="str">
            <v>H</v>
          </cell>
          <cell r="D395">
            <v>-1</v>
          </cell>
          <cell r="E395" t="str">
            <v>Br. Finanzschulden gegen Kreditinstitute (RLZ &gt; 1J)</v>
          </cell>
          <cell r="F395" t="str">
            <v>Long-term borrowings to banks (&gt;1yr) - gross value</v>
          </cell>
          <cell r="G395"/>
          <cell r="H395">
            <v>1110</v>
          </cell>
          <cell r="I395">
            <v>0</v>
          </cell>
          <cell r="J395">
            <v>27</v>
          </cell>
          <cell r="K395">
            <v>7</v>
          </cell>
          <cell r="L395">
            <v>0</v>
          </cell>
          <cell r="M395">
            <v>13</v>
          </cell>
          <cell r="N395">
            <v>0</v>
          </cell>
          <cell r="O395">
            <v>1157</v>
          </cell>
        </row>
        <row r="396">
          <cell r="A396">
            <v>2330215000</v>
          </cell>
          <cell r="B396">
            <v>20420206</v>
          </cell>
          <cell r="C396" t="str">
            <v>S</v>
          </cell>
          <cell r="D396">
            <v>1</v>
          </cell>
          <cell r="E396" t="str">
            <v>WB Finanzschulden gegen Kreditinstitute (RLZ &gt; 1J)</v>
          </cell>
          <cell r="F396" t="str">
            <v>Long-term borrowings to banks (&gt;1yr) - value adjust.</v>
          </cell>
          <cell r="G396" t="str">
            <v>x</v>
          </cell>
          <cell r="H396">
            <v>7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7</v>
          </cell>
        </row>
        <row r="397">
          <cell r="A397">
            <v>2330300000</v>
          </cell>
          <cell r="B397" t="str">
            <v>New Position</v>
          </cell>
          <cell r="C397" t="str">
            <v>H</v>
          </cell>
          <cell r="D397">
            <v>-1</v>
          </cell>
          <cell r="E397" t="str">
            <v>Übrige Finanzschulden (inkl. Finanzlease) langfristig</v>
          </cell>
          <cell r="F397" t="str">
            <v>Other financial liabilities (incl. fin.lease) (&gt;1yr)</v>
          </cell>
          <cell r="G397" t="str">
            <v>x</v>
          </cell>
          <cell r="H397">
            <v>2715</v>
          </cell>
          <cell r="I397">
            <v>0</v>
          </cell>
          <cell r="J397">
            <v>0</v>
          </cell>
          <cell r="K397">
            <v>235</v>
          </cell>
          <cell r="L397">
            <v>0</v>
          </cell>
          <cell r="M397">
            <v>8</v>
          </cell>
          <cell r="N397">
            <v>0</v>
          </cell>
          <cell r="O397">
            <v>2958</v>
          </cell>
        </row>
        <row r="398">
          <cell r="A398">
            <v>2330310000</v>
          </cell>
          <cell r="B398">
            <v>20480320</v>
          </cell>
          <cell r="C398" t="str">
            <v>H</v>
          </cell>
          <cell r="D398">
            <v>-1</v>
          </cell>
          <cell r="E398" t="str">
            <v>Finanz.Leasing(RLZ &gt; 1J)</v>
          </cell>
          <cell r="F398" t="str">
            <v>Liab. fin. lease(&gt;1yr)</v>
          </cell>
          <cell r="G398" t="str">
            <v>x</v>
          </cell>
          <cell r="H398">
            <v>359</v>
          </cell>
          <cell r="I398">
            <v>0</v>
          </cell>
          <cell r="J398">
            <v>0</v>
          </cell>
          <cell r="K398">
            <v>36</v>
          </cell>
          <cell r="L398">
            <v>0</v>
          </cell>
          <cell r="M398">
            <v>8</v>
          </cell>
          <cell r="N398">
            <v>0</v>
          </cell>
          <cell r="O398">
            <v>403</v>
          </cell>
        </row>
        <row r="399">
          <cell r="A399">
            <v>2330311000</v>
          </cell>
          <cell r="B399">
            <v>20480321</v>
          </cell>
          <cell r="C399" t="str">
            <v>H</v>
          </cell>
          <cell r="D399">
            <v>-1</v>
          </cell>
          <cell r="E399" t="str">
            <v>Br. Finanz.Leasing(RLZ&gt;1)</v>
          </cell>
          <cell r="F399" t="str">
            <v>Liab. fin. lease(&gt;1yr)-gross val.</v>
          </cell>
          <cell r="G399"/>
          <cell r="H399">
            <v>400</v>
          </cell>
          <cell r="I399">
            <v>0</v>
          </cell>
          <cell r="J399">
            <v>0</v>
          </cell>
          <cell r="K399">
            <v>36</v>
          </cell>
          <cell r="L399">
            <v>0</v>
          </cell>
          <cell r="M399">
            <v>8</v>
          </cell>
          <cell r="N399">
            <v>0</v>
          </cell>
          <cell r="O399">
            <v>444</v>
          </cell>
        </row>
        <row r="400">
          <cell r="A400">
            <v>2330315000</v>
          </cell>
          <cell r="B400">
            <v>20480326</v>
          </cell>
          <cell r="C400" t="str">
            <v>S</v>
          </cell>
          <cell r="D400">
            <v>1</v>
          </cell>
          <cell r="E400" t="str">
            <v>WB Finanz.Leasing(RLZ&gt;1)</v>
          </cell>
          <cell r="F400" t="str">
            <v>Liab. fin. lease(&gt;1yr)-value adj.</v>
          </cell>
          <cell r="G400" t="str">
            <v>x</v>
          </cell>
          <cell r="H400">
            <v>41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41</v>
          </cell>
        </row>
        <row r="401">
          <cell r="A401">
            <v>2330320000</v>
          </cell>
          <cell r="B401" t="str">
            <v>New Position</v>
          </cell>
          <cell r="C401" t="str">
            <v>H</v>
          </cell>
          <cell r="D401">
            <v>-1</v>
          </cell>
          <cell r="E401" t="str">
            <v>Übrige Finanzschulden langfristig</v>
          </cell>
          <cell r="F401" t="str">
            <v>Other financial liabilities (&gt;1yr)</v>
          </cell>
          <cell r="G401"/>
          <cell r="H401">
            <v>2356</v>
          </cell>
          <cell r="I401">
            <v>0</v>
          </cell>
          <cell r="J401">
            <v>0</v>
          </cell>
          <cell r="K401">
            <v>199</v>
          </cell>
          <cell r="L401">
            <v>0</v>
          </cell>
          <cell r="M401">
            <v>0</v>
          </cell>
          <cell r="N401">
            <v>0</v>
          </cell>
          <cell r="O401">
            <v>2555</v>
          </cell>
        </row>
        <row r="402">
          <cell r="A402">
            <v>2330321000</v>
          </cell>
          <cell r="B402" t="str">
            <v>New Position</v>
          </cell>
          <cell r="C402" t="str">
            <v>H</v>
          </cell>
          <cell r="D402">
            <v>-1</v>
          </cell>
          <cell r="E402" t="str">
            <v>Br. Übrige Finanzschulden (RLZ &gt; 1J)</v>
          </cell>
          <cell r="F402" t="str">
            <v>Other financial liabilities (&gt;1yr)-gross val.</v>
          </cell>
          <cell r="G402"/>
          <cell r="H402">
            <v>2404</v>
          </cell>
          <cell r="I402">
            <v>0</v>
          </cell>
          <cell r="J402">
            <v>0</v>
          </cell>
          <cell r="K402">
            <v>199</v>
          </cell>
          <cell r="L402">
            <v>0</v>
          </cell>
          <cell r="M402">
            <v>0</v>
          </cell>
          <cell r="N402">
            <v>0</v>
          </cell>
          <cell r="O402">
            <v>2603</v>
          </cell>
        </row>
        <row r="403">
          <cell r="A403">
            <v>2330325000</v>
          </cell>
          <cell r="B403" t="str">
            <v>New Position</v>
          </cell>
          <cell r="C403" t="str">
            <v>S</v>
          </cell>
          <cell r="D403">
            <v>1</v>
          </cell>
          <cell r="E403" t="str">
            <v>WB Übrige Finanzschulden (RLZ &gt; 1J)</v>
          </cell>
          <cell r="F403" t="str">
            <v>Other financial liabilities (&gt;1yr)-value adj.</v>
          </cell>
          <cell r="G403" t="str">
            <v>x</v>
          </cell>
          <cell r="H403">
            <v>48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48</v>
          </cell>
        </row>
        <row r="404">
          <cell r="A404">
            <v>2370000000</v>
          </cell>
          <cell r="B404" t="str">
            <v>New Position</v>
          </cell>
          <cell r="C404" t="str">
            <v>H</v>
          </cell>
          <cell r="D404">
            <v>-1</v>
          </cell>
          <cell r="E404" t="str">
            <v>Übrige Verbindlichkeiten langfristig</v>
          </cell>
          <cell r="F404" t="str">
            <v>Other liabilities-long term</v>
          </cell>
          <cell r="G404" t="str">
            <v>x</v>
          </cell>
          <cell r="H404">
            <v>740</v>
          </cell>
          <cell r="I404">
            <v>222</v>
          </cell>
          <cell r="J404">
            <v>900</v>
          </cell>
          <cell r="K404">
            <v>114</v>
          </cell>
          <cell r="L404">
            <v>77</v>
          </cell>
          <cell r="M404">
            <v>696</v>
          </cell>
          <cell r="N404">
            <v>0</v>
          </cell>
          <cell r="O404">
            <v>2749</v>
          </cell>
        </row>
        <row r="405">
          <cell r="A405">
            <v>2370300000</v>
          </cell>
          <cell r="B405" t="str">
            <v>New Position</v>
          </cell>
          <cell r="C405" t="str">
            <v>H</v>
          </cell>
          <cell r="D405">
            <v>-1</v>
          </cell>
          <cell r="E405" t="str">
            <v>Negative Marktwerte (RLZ &gt; 1J)</v>
          </cell>
          <cell r="F405" t="str">
            <v>Neg. Market Values (&gt;1yr)</v>
          </cell>
          <cell r="G405"/>
          <cell r="H405">
            <v>-15</v>
          </cell>
          <cell r="I405">
            <v>0</v>
          </cell>
          <cell r="J405">
            <v>0</v>
          </cell>
          <cell r="K405">
            <v>1</v>
          </cell>
          <cell r="L405">
            <v>0</v>
          </cell>
          <cell r="M405">
            <v>91</v>
          </cell>
          <cell r="N405">
            <v>0</v>
          </cell>
          <cell r="O405">
            <v>77</v>
          </cell>
        </row>
        <row r="406">
          <cell r="A406">
            <v>2370311000</v>
          </cell>
          <cell r="B406">
            <v>20480928</v>
          </cell>
          <cell r="C406" t="str">
            <v>H</v>
          </cell>
          <cell r="D406">
            <v>-1</v>
          </cell>
          <cell r="E406" t="str">
            <v>Neg. Marktwerte von Sicherungsgesch. innerer Wert (RLZ &gt; 1J)</v>
          </cell>
          <cell r="F406" t="str">
            <v>Neg. Market Values from Hedges (&gt;1yr)</v>
          </cell>
          <cell r="G406" t="str">
            <v>x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2370312000</v>
          </cell>
          <cell r="C407" t="str">
            <v>H</v>
          </cell>
          <cell r="D407">
            <v>-1</v>
          </cell>
          <cell r="E407" t="str">
            <v>Neg. Marktwerte von Sicherungsgeschäften Zeitwert (RLZ &gt; 1J)</v>
          </cell>
          <cell r="F407"/>
          <cell r="G407" t="str">
            <v xml:space="preserve"> 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2370313000</v>
          </cell>
          <cell r="B408">
            <v>20480929</v>
          </cell>
          <cell r="C408" t="str">
            <v>H</v>
          </cell>
          <cell r="D408">
            <v>-1</v>
          </cell>
          <cell r="E408" t="str">
            <v>Neg. Marktwerte von Spekulationsgeschäften (RLZ &gt; 1J)</v>
          </cell>
          <cell r="F408" t="str">
            <v>Neg. Market Values from Tradings (&gt;1yr)</v>
          </cell>
          <cell r="G408"/>
          <cell r="H408">
            <v>-15</v>
          </cell>
          <cell r="I408">
            <v>0</v>
          </cell>
          <cell r="J408">
            <v>0</v>
          </cell>
          <cell r="K408">
            <v>1</v>
          </cell>
          <cell r="L408">
            <v>0</v>
          </cell>
          <cell r="M408">
            <v>91</v>
          </cell>
          <cell r="N408">
            <v>0</v>
          </cell>
          <cell r="O408">
            <v>77</v>
          </cell>
        </row>
        <row r="409">
          <cell r="A409">
            <v>2370700000</v>
          </cell>
          <cell r="B409">
            <v>20450200</v>
          </cell>
          <cell r="C409" t="str">
            <v>H</v>
          </cell>
          <cell r="D409">
            <v>-1</v>
          </cell>
          <cell r="E409" t="str">
            <v>Verbindlichkeien aus Wechseln langfristig</v>
          </cell>
          <cell r="F409" t="str">
            <v>Liabilities on bills accepted(&gt;1yr)</v>
          </cell>
          <cell r="G409"/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2370711000</v>
          </cell>
          <cell r="B410">
            <v>20450201</v>
          </cell>
          <cell r="C410" t="str">
            <v>H</v>
          </cell>
          <cell r="D410">
            <v>-1</v>
          </cell>
          <cell r="E410" t="str">
            <v>Br. Verbindlichkeiten aus Wechseln (RLZ &gt; 1J)</v>
          </cell>
          <cell r="F410" t="str">
            <v>Liabilities on bills accepted(&gt;1yr)-gr. value</v>
          </cell>
          <cell r="G410"/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2370715000</v>
          </cell>
          <cell r="B411">
            <v>20450206</v>
          </cell>
          <cell r="C411" t="str">
            <v>S</v>
          </cell>
          <cell r="D411">
            <v>1</v>
          </cell>
          <cell r="E411" t="str">
            <v>WB Verbindlichkeiten aus Wechseln (RLZ &gt; 1J)</v>
          </cell>
          <cell r="F411" t="str">
            <v>Liabilities on bills accepted(&gt;1yr)-val. adj.</v>
          </cell>
          <cell r="G411" t="str">
            <v>x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2371000000</v>
          </cell>
          <cell r="B412" t="str">
            <v>New Position</v>
          </cell>
          <cell r="C412" t="str">
            <v>H</v>
          </cell>
          <cell r="D412">
            <v>-1</v>
          </cell>
          <cell r="E412" t="str">
            <v>Sonstige Verbindlichkeiten (RLZ &gt;1J)</v>
          </cell>
          <cell r="F412" t="str">
            <v>Other liabilities (&gt;1yr)</v>
          </cell>
          <cell r="G412" t="str">
            <v>x</v>
          </cell>
          <cell r="H412">
            <v>213</v>
          </cell>
          <cell r="I412">
            <v>1</v>
          </cell>
          <cell r="J412">
            <v>16</v>
          </cell>
          <cell r="K412">
            <v>57</v>
          </cell>
          <cell r="L412">
            <v>0</v>
          </cell>
          <cell r="M412">
            <v>0</v>
          </cell>
          <cell r="N412">
            <v>0</v>
          </cell>
          <cell r="O412">
            <v>287</v>
          </cell>
        </row>
        <row r="413">
          <cell r="A413">
            <v>2371010000</v>
          </cell>
          <cell r="B413">
            <v>20480120</v>
          </cell>
          <cell r="C413" t="str">
            <v>H</v>
          </cell>
          <cell r="D413">
            <v>-1</v>
          </cell>
          <cell r="E413" t="str">
            <v>Sonst.Verb. aus sonst.Steuern (RLZ &gt; 1J)</v>
          </cell>
          <cell r="F413" t="str">
            <v>Other tax liabilities (&gt;1yr)</v>
          </cell>
          <cell r="G413"/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2371011000</v>
          </cell>
          <cell r="B414">
            <v>20480121</v>
          </cell>
          <cell r="C414" t="str">
            <v>H</v>
          </cell>
          <cell r="D414">
            <v>-1</v>
          </cell>
          <cell r="E414" t="str">
            <v>Br. Sonst.Verb. aus sonst.Steuern (RLZ &gt; 1J)</v>
          </cell>
          <cell r="F414" t="str">
            <v>Other tax liabilities (&gt;1yr)-gross value</v>
          </cell>
          <cell r="G414"/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2371015000</v>
          </cell>
          <cell r="B415">
            <v>20480126</v>
          </cell>
          <cell r="C415" t="str">
            <v>S</v>
          </cell>
          <cell r="D415">
            <v>1</v>
          </cell>
          <cell r="E415" t="str">
            <v>WB Sonst.Verb. aus sonst.Steuern (RLZ &gt; 1J)</v>
          </cell>
          <cell r="F415" t="str">
            <v>Other tax liabilities (&gt;1yr)-value adjust.</v>
          </cell>
          <cell r="G415" t="str">
            <v>x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2371040000</v>
          </cell>
          <cell r="B416">
            <v>20480220</v>
          </cell>
          <cell r="C416" t="str">
            <v>H</v>
          </cell>
          <cell r="D416">
            <v>-1</v>
          </cell>
          <cell r="E416" t="str">
            <v>Sonst.Verb.im Rahm.d.soz.Sich.(RLZ &gt;1J)</v>
          </cell>
          <cell r="F416" t="str">
            <v>Other social sec. liab. (&gt;1yr)</v>
          </cell>
          <cell r="G416"/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2371041000</v>
          </cell>
          <cell r="B417">
            <v>20480221</v>
          </cell>
          <cell r="C417" t="str">
            <v>H</v>
          </cell>
          <cell r="D417">
            <v>-1</v>
          </cell>
          <cell r="E417" t="str">
            <v>Br. Sonst.Verb.im Rahm.d.soz.Sich.(RLZ &gt;1J)</v>
          </cell>
          <cell r="F417" t="str">
            <v>Other social sec. liab. (&gt;1yr)-gross value</v>
          </cell>
          <cell r="G417"/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2371045000</v>
          </cell>
          <cell r="B418">
            <v>20480226</v>
          </cell>
          <cell r="C418" t="str">
            <v>S</v>
          </cell>
          <cell r="D418">
            <v>1</v>
          </cell>
          <cell r="E418" t="str">
            <v>WB Sonst.Verb.im Rahm.d.soz.Sich.(RLZ &gt;1J)</v>
          </cell>
          <cell r="F418" t="str">
            <v>Other social sec. liab. (&gt;1yr)-value adjust.</v>
          </cell>
          <cell r="G418" t="str">
            <v>x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2371070000</v>
          </cell>
          <cell r="B419" t="str">
            <v>New Position</v>
          </cell>
          <cell r="C419" t="str">
            <v>H</v>
          </cell>
          <cell r="D419">
            <v>-1</v>
          </cell>
          <cell r="E419" t="str">
            <v>so.Verb. Performance/Bonusprogramme (RLZ &gt; 1J)</v>
          </cell>
          <cell r="G419"/>
          <cell r="H419">
            <v>6</v>
          </cell>
          <cell r="I419">
            <v>1</v>
          </cell>
          <cell r="J419">
            <v>2</v>
          </cell>
          <cell r="K419">
            <v>0</v>
          </cell>
          <cell r="L419">
            <v>1</v>
          </cell>
          <cell r="M419">
            <v>0</v>
          </cell>
          <cell r="N419">
            <v>0</v>
          </cell>
          <cell r="O419">
            <v>9</v>
          </cell>
        </row>
        <row r="420">
          <cell r="A420">
            <v>2371080000</v>
          </cell>
          <cell r="B420" t="str">
            <v>New Position</v>
          </cell>
          <cell r="C420" t="str">
            <v>H</v>
          </cell>
          <cell r="D420">
            <v>-1</v>
          </cell>
          <cell r="E420" t="str">
            <v>Sonst.Verb. für externe Garantien (RLZ &gt;1J)</v>
          </cell>
          <cell r="G420"/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2371081000</v>
          </cell>
          <cell r="B421" t="str">
            <v>New Position</v>
          </cell>
          <cell r="C421" t="str">
            <v>H</v>
          </cell>
          <cell r="D421">
            <v>-1</v>
          </cell>
          <cell r="E421" t="str">
            <v>Br. Sonst.Verb. für externe Garantien (RLZ &gt;1J)</v>
          </cell>
          <cell r="G421"/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2371085000</v>
          </cell>
          <cell r="B422" t="str">
            <v>New Position</v>
          </cell>
          <cell r="C422" t="str">
            <v>S</v>
          </cell>
          <cell r="D422">
            <v>1</v>
          </cell>
          <cell r="E422" t="str">
            <v>WB Sonst.Verb. für externe Garantien (RLZ &gt;1J)</v>
          </cell>
          <cell r="G422" t="str">
            <v>x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2371090000</v>
          </cell>
          <cell r="B423">
            <v>20480920</v>
          </cell>
          <cell r="C423" t="str">
            <v>H</v>
          </cell>
          <cell r="D423">
            <v>-1</v>
          </cell>
          <cell r="E423" t="str">
            <v>Andere sonst.Verbindlichk. übrige (RLZ &gt; 1J)</v>
          </cell>
          <cell r="F423" t="str">
            <v>Rem. o.liab. misc. residue (&gt;1yr)</v>
          </cell>
          <cell r="G423" t="str">
            <v>x</v>
          </cell>
          <cell r="H423">
            <v>207</v>
          </cell>
          <cell r="I423">
            <v>0</v>
          </cell>
          <cell r="J423">
            <v>14</v>
          </cell>
          <cell r="K423">
            <v>57</v>
          </cell>
          <cell r="L423">
            <v>-1</v>
          </cell>
          <cell r="M423">
            <v>0</v>
          </cell>
          <cell r="N423">
            <v>0</v>
          </cell>
          <cell r="O423">
            <v>278</v>
          </cell>
        </row>
        <row r="424">
          <cell r="A424">
            <v>2371091000</v>
          </cell>
          <cell r="B424">
            <v>20480921</v>
          </cell>
          <cell r="C424" t="str">
            <v>H</v>
          </cell>
          <cell r="D424">
            <v>-1</v>
          </cell>
          <cell r="E424" t="str">
            <v>Br. Andere sonst.Verbindlichk. übrige (RLZ&gt;1J)</v>
          </cell>
          <cell r="F424" t="str">
            <v>Rem. o.liab. misc. residue (&gt;1yr)-gross val.</v>
          </cell>
          <cell r="G424"/>
          <cell r="H424">
            <v>207</v>
          </cell>
          <cell r="I424">
            <v>0</v>
          </cell>
          <cell r="J424">
            <v>13</v>
          </cell>
          <cell r="K424">
            <v>58</v>
          </cell>
          <cell r="L424">
            <v>0</v>
          </cell>
          <cell r="M424">
            <v>0</v>
          </cell>
          <cell r="N424">
            <v>0</v>
          </cell>
          <cell r="O424">
            <v>278</v>
          </cell>
        </row>
        <row r="425">
          <cell r="A425">
            <v>2371095000</v>
          </cell>
          <cell r="B425">
            <v>20480926</v>
          </cell>
          <cell r="C425" t="str">
            <v>S</v>
          </cell>
          <cell r="D425">
            <v>1</v>
          </cell>
          <cell r="E425" t="str">
            <v>WB Andere sonst.Verbindlichk. übrige (RLZ&gt;1J)</v>
          </cell>
          <cell r="F425" t="str">
            <v>Rem. o.liab. misc. residue (&gt;1yr)-value adj.</v>
          </cell>
          <cell r="G425" t="str">
            <v>x</v>
          </cell>
          <cell r="H425">
            <v>0</v>
          </cell>
          <cell r="I425">
            <v>0</v>
          </cell>
          <cell r="J425">
            <v>-1</v>
          </cell>
          <cell r="K425">
            <v>1</v>
          </cell>
          <cell r="L425">
            <v>1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2371400000</v>
          </cell>
          <cell r="B426">
            <v>20484200</v>
          </cell>
          <cell r="C426" t="str">
            <v>H</v>
          </cell>
          <cell r="D426">
            <v>-1</v>
          </cell>
          <cell r="E426" t="str">
            <v>Darlehensverb.gegen verb.Unternehmen (RLZ &gt; 1J)</v>
          </cell>
          <cell r="F426" t="str">
            <v>Loans. from gr.comp.(&gt;1yr)</v>
          </cell>
          <cell r="G426"/>
          <cell r="H426">
            <v>117</v>
          </cell>
          <cell r="I426">
            <v>221</v>
          </cell>
          <cell r="J426">
            <v>877</v>
          </cell>
          <cell r="K426">
            <v>55</v>
          </cell>
          <cell r="L426">
            <v>77</v>
          </cell>
          <cell r="M426">
            <v>605</v>
          </cell>
          <cell r="N426">
            <v>0</v>
          </cell>
          <cell r="O426">
            <v>1952</v>
          </cell>
        </row>
        <row r="427">
          <cell r="A427">
            <v>2371411000</v>
          </cell>
          <cell r="B427">
            <v>20484201</v>
          </cell>
          <cell r="C427" t="str">
            <v>H</v>
          </cell>
          <cell r="D427">
            <v>-1</v>
          </cell>
          <cell r="E427" t="str">
            <v>Br. Darlehensverb. gegen verb.Unternehmen (RLZ &gt; 1J)</v>
          </cell>
          <cell r="F427" t="str">
            <v>Loans from gr.comp.(&gt;1yr) - gross value</v>
          </cell>
          <cell r="G427"/>
          <cell r="H427">
            <v>117</v>
          </cell>
          <cell r="I427">
            <v>221</v>
          </cell>
          <cell r="J427">
            <v>845</v>
          </cell>
          <cell r="K427">
            <v>55</v>
          </cell>
          <cell r="L427">
            <v>77</v>
          </cell>
          <cell r="M427">
            <v>605</v>
          </cell>
          <cell r="N427">
            <v>0</v>
          </cell>
          <cell r="O427">
            <v>1920</v>
          </cell>
        </row>
        <row r="428">
          <cell r="A428">
            <v>2371415000</v>
          </cell>
          <cell r="B428">
            <v>20484206</v>
          </cell>
          <cell r="C428" t="str">
            <v>S</v>
          </cell>
          <cell r="D428">
            <v>1</v>
          </cell>
          <cell r="E428" t="str">
            <v>WB Darlehensverb.gegen verb.Unternehmen (RLZ &gt; 1J)</v>
          </cell>
          <cell r="F428" t="str">
            <v>Loans. from gr.comp.(&gt;1yr) - value adjust.</v>
          </cell>
          <cell r="G428" t="str">
            <v>x</v>
          </cell>
          <cell r="H428">
            <v>0</v>
          </cell>
          <cell r="I428">
            <v>0</v>
          </cell>
          <cell r="J428">
            <v>-32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-32</v>
          </cell>
        </row>
        <row r="429">
          <cell r="A429">
            <v>2371500000</v>
          </cell>
          <cell r="B429">
            <v>20485200</v>
          </cell>
          <cell r="C429" t="str">
            <v>H</v>
          </cell>
          <cell r="D429">
            <v>-1</v>
          </cell>
          <cell r="E429" t="str">
            <v>Darlehensverb.gegen Joint Venture (RLZ &gt; 1J)</v>
          </cell>
          <cell r="F429" t="str">
            <v>Loans from joint vent. (&gt;1yr)</v>
          </cell>
          <cell r="G429"/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2371511000</v>
          </cell>
          <cell r="B430">
            <v>20485201</v>
          </cell>
          <cell r="C430" t="str">
            <v>H</v>
          </cell>
          <cell r="D430">
            <v>-1</v>
          </cell>
          <cell r="E430" t="str">
            <v>Br. Darlehensverb.gegen Joint Venture (RLZ &gt; 1J)</v>
          </cell>
          <cell r="F430" t="str">
            <v>Loans from joint vent. (&gt;1yr) - gross val.</v>
          </cell>
          <cell r="G430"/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2371515000</v>
          </cell>
          <cell r="B431">
            <v>20485206</v>
          </cell>
          <cell r="C431" t="str">
            <v>S</v>
          </cell>
          <cell r="D431">
            <v>1</v>
          </cell>
          <cell r="E431" t="str">
            <v>WB Darlehensverb.gegen Joint Venture (RLZ &gt; 1J)</v>
          </cell>
          <cell r="F431" t="str">
            <v>Loans from joint vent. (&gt;1yr) - value adj.</v>
          </cell>
          <cell r="G431" t="str">
            <v>x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2371600000</v>
          </cell>
          <cell r="B432">
            <v>20486200</v>
          </cell>
          <cell r="C432" t="str">
            <v>H</v>
          </cell>
          <cell r="D432">
            <v>-1</v>
          </cell>
          <cell r="E432" t="str">
            <v>Darlehensverb.gegen ass. Untern. (RLZ &gt; 1J)</v>
          </cell>
          <cell r="F432" t="str">
            <v>Loans from asso. co. (&gt;1yr)</v>
          </cell>
          <cell r="G432"/>
          <cell r="H432">
            <v>0</v>
          </cell>
          <cell r="I432">
            <v>0</v>
          </cell>
          <cell r="J432">
            <v>2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2</v>
          </cell>
        </row>
        <row r="433">
          <cell r="A433">
            <v>2371611000</v>
          </cell>
          <cell r="B433">
            <v>20486201</v>
          </cell>
          <cell r="C433" t="str">
            <v>H</v>
          </cell>
          <cell r="D433">
            <v>-1</v>
          </cell>
          <cell r="E433" t="str">
            <v>Br. Darlehensverb.gegen ass. Untern. (RLZ &gt; 1J)</v>
          </cell>
          <cell r="F433" t="str">
            <v>Loans from asso. co. (&gt;1yr)-gross value</v>
          </cell>
          <cell r="G433"/>
          <cell r="H433">
            <v>0</v>
          </cell>
          <cell r="I433">
            <v>0</v>
          </cell>
          <cell r="J433">
            <v>2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2</v>
          </cell>
        </row>
        <row r="434">
          <cell r="A434">
            <v>2371615000</v>
          </cell>
          <cell r="B434">
            <v>20486206</v>
          </cell>
          <cell r="C434" t="str">
            <v>S</v>
          </cell>
          <cell r="D434">
            <v>1</v>
          </cell>
          <cell r="E434" t="str">
            <v>WB Darlehensverb.gegen ass. Untern. (RLZ &gt; 1J)</v>
          </cell>
          <cell r="F434" t="str">
            <v>Loans from asso. co. (&gt;1yr)-value adjust.</v>
          </cell>
          <cell r="G434" t="str">
            <v>x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2371700000</v>
          </cell>
          <cell r="B435">
            <v>20487200</v>
          </cell>
          <cell r="C435" t="str">
            <v>H</v>
          </cell>
          <cell r="D435">
            <v>-1</v>
          </cell>
          <cell r="E435" t="str">
            <v>Darlehensverb.gegen Beteiligungen (RLZ &gt; 1J)</v>
          </cell>
          <cell r="F435" t="str">
            <v>Loans from o. eq. inv.(&gt;1yr)</v>
          </cell>
          <cell r="G435"/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2371711000</v>
          </cell>
          <cell r="B436">
            <v>20487201</v>
          </cell>
          <cell r="C436" t="str">
            <v>H</v>
          </cell>
          <cell r="D436">
            <v>-1</v>
          </cell>
          <cell r="E436" t="str">
            <v>Br. Darlehensverb.gegen Beteiligungen (RLZ &gt; 1J)</v>
          </cell>
          <cell r="F436" t="str">
            <v>Loans from o. eq. inv.(&gt;1yr)-gross value</v>
          </cell>
          <cell r="G436"/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2371715000</v>
          </cell>
          <cell r="B437">
            <v>20487206</v>
          </cell>
          <cell r="C437" t="str">
            <v>S</v>
          </cell>
          <cell r="D437">
            <v>1</v>
          </cell>
          <cell r="E437" t="str">
            <v>WB Darlehensverb.gegen Beteiligungen (RLZ &gt; 1J)</v>
          </cell>
          <cell r="F437" t="str">
            <v>Loans from o. eq. inv.(&gt;1yr)-value adj.</v>
          </cell>
          <cell r="G437" t="str">
            <v>x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2371800000</v>
          </cell>
          <cell r="B438" t="str">
            <v>New Position</v>
          </cell>
          <cell r="C438" t="str">
            <v>H</v>
          </cell>
          <cell r="D438">
            <v>-1</v>
          </cell>
          <cell r="E438" t="str">
            <v>Sonstige nicht finanzielle-Verbindlichkeiten langfristig</v>
          </cell>
          <cell r="G438"/>
          <cell r="H438">
            <v>425</v>
          </cell>
          <cell r="I438">
            <v>0</v>
          </cell>
          <cell r="J438">
            <v>5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O438">
            <v>431</v>
          </cell>
        </row>
        <row r="439">
          <cell r="A439">
            <v>2371811000</v>
          </cell>
          <cell r="B439" t="str">
            <v>New Position</v>
          </cell>
          <cell r="C439" t="str">
            <v>H</v>
          </cell>
          <cell r="D439">
            <v>-1</v>
          </cell>
          <cell r="E439" t="str">
            <v>Br. Sonstige nicht finanzielle-Verbindlichkeiten langfristig</v>
          </cell>
          <cell r="G439"/>
          <cell r="H439">
            <v>0</v>
          </cell>
          <cell r="I439">
            <v>0</v>
          </cell>
          <cell r="J439">
            <v>20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O439">
            <v>21</v>
          </cell>
        </row>
        <row r="440">
          <cell r="A440">
            <v>2371815000</v>
          </cell>
          <cell r="B440" t="str">
            <v>New Position</v>
          </cell>
          <cell r="C440" t="str">
            <v>S</v>
          </cell>
          <cell r="D440">
            <v>1</v>
          </cell>
          <cell r="E440" t="str">
            <v>WB Sonstige nicht finanzielle-Verbindlichkeiten langfristig</v>
          </cell>
          <cell r="F440"/>
          <cell r="G440" t="str">
            <v>x</v>
          </cell>
          <cell r="H440">
            <v>0</v>
          </cell>
          <cell r="I440">
            <v>0</v>
          </cell>
          <cell r="J440">
            <v>15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15</v>
          </cell>
        </row>
        <row r="441">
          <cell r="A441">
            <v>2371816000</v>
          </cell>
          <cell r="C441" t="str">
            <v>H</v>
          </cell>
          <cell r="D441">
            <v>-1</v>
          </cell>
          <cell r="E441" t="str">
            <v>Verpflichtungen aus Kundenbindungsprogrammen (RLZ &gt; 1J)</v>
          </cell>
          <cell r="F441"/>
          <cell r="G441" t="str">
            <v xml:space="preserve"> </v>
          </cell>
          <cell r="H441">
            <v>425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425</v>
          </cell>
        </row>
        <row r="442">
          <cell r="A442">
            <v>2390000000</v>
          </cell>
          <cell r="B442" t="str">
            <v>New Position</v>
          </cell>
          <cell r="C442" t="str">
            <v>H</v>
          </cell>
          <cell r="D442">
            <v>-1</v>
          </cell>
          <cell r="E442" t="str">
            <v>Erh. Anzahl. und pass. RAP langfristig</v>
          </cell>
          <cell r="F442" t="str">
            <v>Advance payments received and deferred income longterm</v>
          </cell>
          <cell r="G442"/>
          <cell r="H442">
            <v>709</v>
          </cell>
          <cell r="I442">
            <v>3</v>
          </cell>
          <cell r="J442">
            <v>6</v>
          </cell>
          <cell r="K442">
            <v>0</v>
          </cell>
          <cell r="L442">
            <v>1</v>
          </cell>
          <cell r="M442">
            <v>2</v>
          </cell>
          <cell r="N442">
            <v>0</v>
          </cell>
          <cell r="O442">
            <v>721</v>
          </cell>
        </row>
        <row r="443">
          <cell r="A443">
            <v>2390518000</v>
          </cell>
          <cell r="B443" t="str">
            <v>New Position</v>
          </cell>
          <cell r="C443" t="str">
            <v>H</v>
          </cell>
          <cell r="D443">
            <v>-1</v>
          </cell>
          <cell r="E443" t="str">
            <v>Erhaltene Anzahlungen Fremde (RLZ &gt; 1J)</v>
          </cell>
          <cell r="F443" t="str">
            <v>Advance payments received third parties (&gt;1yr)</v>
          </cell>
          <cell r="G443"/>
          <cell r="H443">
            <v>3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3</v>
          </cell>
        </row>
        <row r="444">
          <cell r="A444">
            <v>2392015000</v>
          </cell>
          <cell r="B444">
            <v>20500050</v>
          </cell>
          <cell r="C444" t="str">
            <v>H</v>
          </cell>
          <cell r="D444">
            <v>-1</v>
          </cell>
          <cell r="E444" t="str">
            <v>Sonstige passive Rechnungsabgrenzungsposten (RLZ &gt; 1J)</v>
          </cell>
          <cell r="F444" t="str">
            <v>Deferred income (&gt;1yr)</v>
          </cell>
          <cell r="G444" t="str">
            <v>x</v>
          </cell>
          <cell r="H444">
            <v>2</v>
          </cell>
          <cell r="I444">
            <v>3</v>
          </cell>
          <cell r="J444">
            <v>6</v>
          </cell>
          <cell r="K444">
            <v>0</v>
          </cell>
          <cell r="L444">
            <v>1</v>
          </cell>
          <cell r="M444">
            <v>2</v>
          </cell>
          <cell r="N444">
            <v>0</v>
          </cell>
          <cell r="O444">
            <v>14</v>
          </cell>
        </row>
        <row r="445">
          <cell r="A445">
            <v>2392016000</v>
          </cell>
          <cell r="C445" t="str">
            <v>H</v>
          </cell>
          <cell r="D445">
            <v>-1</v>
          </cell>
          <cell r="E445" t="str">
            <v>Passiver RAP aus Kundenbindungsprogrammen (RLZ &gt;1J)</v>
          </cell>
          <cell r="F445"/>
          <cell r="G445" t="str">
            <v xml:space="preserve"> </v>
          </cell>
          <cell r="H445">
            <v>704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704</v>
          </cell>
        </row>
        <row r="446">
          <cell r="A446">
            <v>2400111000</v>
          </cell>
          <cell r="B446">
            <v>20320100</v>
          </cell>
          <cell r="C446" t="str">
            <v>H</v>
          </cell>
          <cell r="D446">
            <v>-1</v>
          </cell>
          <cell r="E446" t="str">
            <v>Latente Ertragsteuerverpflichtungen</v>
          </cell>
          <cell r="F446" t="str">
            <v>Deferred income tax liabilities</v>
          </cell>
          <cell r="G446"/>
          <cell r="H446">
            <v>88</v>
          </cell>
          <cell r="I446">
            <v>0</v>
          </cell>
          <cell r="J446">
            <v>0</v>
          </cell>
          <cell r="K446">
            <v>17</v>
          </cell>
          <cell r="L446">
            <v>0</v>
          </cell>
          <cell r="M446">
            <v>6</v>
          </cell>
          <cell r="N446">
            <v>3</v>
          </cell>
          <cell r="O446">
            <v>114</v>
          </cell>
        </row>
        <row r="447">
          <cell r="A447">
            <v>2500000000</v>
          </cell>
          <cell r="B447" t="str">
            <v>New Position</v>
          </cell>
          <cell r="C447" t="str">
            <v>H</v>
          </cell>
          <cell r="D447">
            <v>-1</v>
          </cell>
          <cell r="E447" t="str">
            <v>Kurzfristige Rückstellungen und Verbindlichkeiten</v>
          </cell>
          <cell r="F447" t="str">
            <v>Short-term liabilities</v>
          </cell>
          <cell r="G447" t="str">
            <v>x</v>
          </cell>
          <cell r="H447">
            <v>10599</v>
          </cell>
          <cell r="I447">
            <v>515</v>
          </cell>
          <cell r="J447">
            <v>1096</v>
          </cell>
          <cell r="K447">
            <v>601</v>
          </cell>
          <cell r="L447">
            <v>131</v>
          </cell>
          <cell r="M447">
            <v>812</v>
          </cell>
          <cell r="N447">
            <v>6</v>
          </cell>
          <cell r="O447">
            <v>13760</v>
          </cell>
        </row>
        <row r="448">
          <cell r="A448">
            <v>2520000000</v>
          </cell>
          <cell r="B448" t="str">
            <v>New Position</v>
          </cell>
          <cell r="C448" t="str">
            <v>H</v>
          </cell>
          <cell r="D448">
            <v>-1</v>
          </cell>
          <cell r="E448" t="str">
            <v>Sonstige Rückstellungen kurzfristig</v>
          </cell>
          <cell r="F448" t="str">
            <v>Other provisions (&lt;1yr)</v>
          </cell>
          <cell r="G448"/>
          <cell r="H448">
            <v>506</v>
          </cell>
          <cell r="I448">
            <v>34</v>
          </cell>
          <cell r="J448">
            <v>305</v>
          </cell>
          <cell r="K448">
            <v>49</v>
          </cell>
          <cell r="L448">
            <v>14</v>
          </cell>
          <cell r="M448">
            <v>59</v>
          </cell>
          <cell r="N448">
            <v>0</v>
          </cell>
          <cell r="O448">
            <v>967</v>
          </cell>
        </row>
        <row r="449">
          <cell r="A449">
            <v>2520111000</v>
          </cell>
          <cell r="B449">
            <v>20340610</v>
          </cell>
          <cell r="C449" t="str">
            <v>H</v>
          </cell>
          <cell r="D449">
            <v>-1</v>
          </cell>
          <cell r="E449" t="str">
            <v>So.Rst.für Miles and More (RLZ &lt; 1J)</v>
          </cell>
          <cell r="F449" t="str">
            <v>Other prov. f. Miles &amp; More (&lt;1yr)</v>
          </cell>
          <cell r="G449"/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2520400000</v>
          </cell>
          <cell r="B450" t="str">
            <v>New Position</v>
          </cell>
          <cell r="C450" t="str">
            <v>H</v>
          </cell>
          <cell r="D450">
            <v>-1</v>
          </cell>
          <cell r="E450" t="str">
            <v>So.Rst. Drohv.a.schweb. Geschäften (RLZ &lt; 1J)</v>
          </cell>
          <cell r="F450" t="str">
            <v>O.prov.-anticip. losses rel. to onerous contracts (&lt;1yr)</v>
          </cell>
          <cell r="G450" t="str">
            <v>x</v>
          </cell>
          <cell r="H450">
            <v>2</v>
          </cell>
          <cell r="I450">
            <v>0</v>
          </cell>
          <cell r="J450">
            <v>66</v>
          </cell>
          <cell r="K450">
            <v>5</v>
          </cell>
          <cell r="L450">
            <v>-1</v>
          </cell>
          <cell r="M450">
            <v>1</v>
          </cell>
          <cell r="N450">
            <v>0</v>
          </cell>
          <cell r="O450">
            <v>73</v>
          </cell>
        </row>
        <row r="451">
          <cell r="A451">
            <v>2520410000</v>
          </cell>
          <cell r="B451" t="str">
            <v>New Position</v>
          </cell>
          <cell r="C451" t="str">
            <v>H</v>
          </cell>
          <cell r="D451">
            <v>-1</v>
          </cell>
          <cell r="E451" t="str">
            <v>So.Rst. Drohv. Flz Finanzlease kurzfristig</v>
          </cell>
          <cell r="F451" t="str">
            <v>O.prov.-impend.loss.-AC finance leases-short term</v>
          </cell>
          <cell r="G451"/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2520411000</v>
          </cell>
          <cell r="B452">
            <v>20341110</v>
          </cell>
          <cell r="C452" t="str">
            <v>H</v>
          </cell>
          <cell r="D452">
            <v>-1</v>
          </cell>
          <cell r="E452" t="str">
            <v>So.Rst. Drohv. Flz Finanzlease (RLZ &lt; 1J)</v>
          </cell>
          <cell r="F452" t="str">
            <v>O.prov.-impend.loss.-AC finance leases-(&lt;1yr)</v>
          </cell>
          <cell r="G452"/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2520413000</v>
          </cell>
          <cell r="B453">
            <v>20341150</v>
          </cell>
          <cell r="C453" t="str">
            <v>H</v>
          </cell>
          <cell r="D453">
            <v>-1</v>
          </cell>
          <cell r="E453" t="str">
            <v>Ko.int. So.Rst. Drohv. Flz Finanzlease</v>
          </cell>
          <cell r="F453" t="str">
            <v>O.prov.-impend.loss.-AC fin. leases-intragr</v>
          </cell>
          <cell r="G453" t="str">
            <v>x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2520420000</v>
          </cell>
          <cell r="B454" t="str">
            <v>New Position</v>
          </cell>
          <cell r="C454" t="str">
            <v>H</v>
          </cell>
          <cell r="D454">
            <v>-1</v>
          </cell>
          <cell r="E454" t="str">
            <v>So.Rst. Drohv. Flz. Operating Lease  kurzfristig</v>
          </cell>
          <cell r="F454" t="str">
            <v>O.prov.-impend.loss.-AC operating leases-short term</v>
          </cell>
          <cell r="G454"/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2520421000</v>
          </cell>
          <cell r="B455">
            <v>20341210</v>
          </cell>
          <cell r="C455" t="str">
            <v>H</v>
          </cell>
          <cell r="D455">
            <v>-1</v>
          </cell>
          <cell r="E455" t="str">
            <v>So.Rst. Drohv. Flz. Operating Lease (RLZ &lt; 1J)</v>
          </cell>
          <cell r="F455" t="str">
            <v>O.prov.-impend.loss.-AC operating leases-(&lt;1yr)</v>
          </cell>
          <cell r="G455"/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2520423000</v>
          </cell>
          <cell r="B456">
            <v>20341250</v>
          </cell>
          <cell r="C456" t="str">
            <v>H</v>
          </cell>
          <cell r="D456">
            <v>-1</v>
          </cell>
          <cell r="E456" t="str">
            <v>Ko.int. So.Rst. Drohv. Flz. Operating Lease</v>
          </cell>
          <cell r="F456" t="str">
            <v>O.prov.-impend.loss.-AC op. leases-intragr</v>
          </cell>
          <cell r="G456" t="str">
            <v>x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2520430000</v>
          </cell>
          <cell r="B457" t="str">
            <v>New Position</v>
          </cell>
          <cell r="C457" t="str">
            <v>H</v>
          </cell>
          <cell r="D457">
            <v>-1</v>
          </cell>
          <cell r="E457" t="str">
            <v>So.Rst. Drohv. fin./op. übrige Lease  kurzfristig</v>
          </cell>
          <cell r="F457" t="str">
            <v>O.prov.-impend.loss.-oth. fin.lease-short term</v>
          </cell>
          <cell r="G457"/>
          <cell r="H457">
            <v>0</v>
          </cell>
          <cell r="I457">
            <v>0</v>
          </cell>
          <cell r="J457">
            <v>1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O457">
            <v>2</v>
          </cell>
        </row>
        <row r="458">
          <cell r="A458">
            <v>2520431000</v>
          </cell>
          <cell r="B458">
            <v>20341310</v>
          </cell>
          <cell r="C458" t="str">
            <v>H</v>
          </cell>
          <cell r="D458">
            <v>-1</v>
          </cell>
          <cell r="E458" t="str">
            <v>So.Rst. Drohv. fin./op. übrige Lease (RLZ &lt; 1J)</v>
          </cell>
          <cell r="F458" t="str">
            <v>O.prov.-impend.loss.-oth. fin.lease-(&lt;1yr)</v>
          </cell>
          <cell r="G458"/>
          <cell r="H458">
            <v>0</v>
          </cell>
          <cell r="I458">
            <v>0</v>
          </cell>
          <cell r="J458">
            <v>1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O458">
            <v>2</v>
          </cell>
        </row>
        <row r="459">
          <cell r="A459">
            <v>2520433000</v>
          </cell>
          <cell r="B459">
            <v>20341350</v>
          </cell>
          <cell r="C459" t="str">
            <v>H</v>
          </cell>
          <cell r="D459">
            <v>-1</v>
          </cell>
          <cell r="E459" t="str">
            <v>Ko.int. So.Rst. Drohv. fin./op. übrige Lease</v>
          </cell>
          <cell r="F459" t="str">
            <v>O.prov.-impend.loss.-oth. fin.lease-intragr</v>
          </cell>
          <cell r="G459" t="str">
            <v>x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2520440000</v>
          </cell>
          <cell r="B460" t="str">
            <v>New Position</v>
          </cell>
          <cell r="C460" t="str">
            <v>H</v>
          </cell>
          <cell r="D460">
            <v>-1</v>
          </cell>
          <cell r="E460" t="str">
            <v>So. Rst. Drohverl. Treibstoffsich. kurzfristig</v>
          </cell>
          <cell r="F460" t="str">
            <v>O.prov.-impend.loss. f. fuel-short term</v>
          </cell>
          <cell r="G460"/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2520441000</v>
          </cell>
          <cell r="B461">
            <v>20342110</v>
          </cell>
          <cell r="C461" t="str">
            <v>H</v>
          </cell>
          <cell r="D461">
            <v>-1</v>
          </cell>
          <cell r="E461" t="str">
            <v>So. Rst. Drohverl. Treibstoffsich. (RLZ &lt; 1J)</v>
          </cell>
          <cell r="F461" t="str">
            <v>O.prov.-impend.loss. f. fuel (&lt;1yr)</v>
          </cell>
          <cell r="G461"/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2520443000</v>
          </cell>
          <cell r="B462">
            <v>20342150</v>
          </cell>
          <cell r="C462" t="str">
            <v>H</v>
          </cell>
          <cell r="D462">
            <v>-1</v>
          </cell>
          <cell r="E462" t="str">
            <v>Ko.int. So. Rst. Drohverl. Treibstoffsich.</v>
          </cell>
          <cell r="F462" t="str">
            <v>O.prov.-impend.loss. f. fuel - intragroup</v>
          </cell>
          <cell r="G462" t="str">
            <v>x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2520450000</v>
          </cell>
          <cell r="B463" t="str">
            <v>New Position</v>
          </cell>
          <cell r="C463" t="str">
            <v>H</v>
          </cell>
          <cell r="D463">
            <v>-1</v>
          </cell>
          <cell r="E463" t="str">
            <v>So.Rst. Drohverluste Devisensich. kurzfristig</v>
          </cell>
          <cell r="F463" t="str">
            <v>O.prov.-impend.loss. f. exchange rate-short term</v>
          </cell>
          <cell r="G463"/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2520451000</v>
          </cell>
          <cell r="B464">
            <v>20342210</v>
          </cell>
          <cell r="C464" t="str">
            <v>H</v>
          </cell>
          <cell r="D464">
            <v>-1</v>
          </cell>
          <cell r="E464" t="str">
            <v>So.Rst. Drohverluste Devisensich. (RLZ &lt; 1J)</v>
          </cell>
          <cell r="F464" t="str">
            <v>O.prov.-impend.loss. f. exchange rate (&lt;1yr)</v>
          </cell>
          <cell r="G464"/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2520453000</v>
          </cell>
          <cell r="B465">
            <v>20342250</v>
          </cell>
          <cell r="C465" t="str">
            <v>H</v>
          </cell>
          <cell r="D465">
            <v>-1</v>
          </cell>
          <cell r="E465" t="str">
            <v>Ko.int. So.Rst. Drohverluste Devisensich.</v>
          </cell>
          <cell r="F465" t="str">
            <v>O.prov.-impend.loss. f. exchange rate-intragr</v>
          </cell>
          <cell r="G465" t="str">
            <v>x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2520460000</v>
          </cell>
          <cell r="B466" t="str">
            <v>New Position</v>
          </cell>
          <cell r="C466" t="str">
            <v>H</v>
          </cell>
          <cell r="D466">
            <v>-1</v>
          </cell>
          <cell r="E466" t="str">
            <v>So.Rst. Drohv. Mieteverh.(no Lease) kurzfristig</v>
          </cell>
          <cell r="F466" t="str">
            <v>O.prov.-impend.loss. f. rent/rental-short term</v>
          </cell>
          <cell r="G466"/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2520461000</v>
          </cell>
          <cell r="B467">
            <v>20342310</v>
          </cell>
          <cell r="C467" t="str">
            <v>H</v>
          </cell>
          <cell r="D467">
            <v>-1</v>
          </cell>
          <cell r="E467" t="str">
            <v>So.Rst. Drohv. Mieteverh.(no Lease) (RLZ &lt; 1J)</v>
          </cell>
          <cell r="F467" t="str">
            <v>O.prov.-impend.loss. f. rent/rental (&lt;1yr)</v>
          </cell>
          <cell r="G467"/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2520463000</v>
          </cell>
          <cell r="B468">
            <v>20342350</v>
          </cell>
          <cell r="C468" t="str">
            <v>H</v>
          </cell>
          <cell r="D468">
            <v>-1</v>
          </cell>
          <cell r="E468" t="str">
            <v>Ko.int. So.Rst. Drohv. Mieteverh. (no Lease)</v>
          </cell>
          <cell r="F468" t="str">
            <v>O.prov.-impend.loss. f. rent/rental-intragr.</v>
          </cell>
          <cell r="G468" t="str">
            <v>x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2520470000</v>
          </cell>
          <cell r="B469" t="str">
            <v>New Position</v>
          </cell>
          <cell r="C469" t="str">
            <v>H</v>
          </cell>
          <cell r="D469">
            <v>-1</v>
          </cell>
          <cell r="E469" t="str">
            <v>So.Rst. aus übrigen Drohverlusten kurzfristig</v>
          </cell>
          <cell r="F469" t="str">
            <v>Other prov. f. impending losses-short term</v>
          </cell>
          <cell r="G469"/>
          <cell r="H469">
            <v>1</v>
          </cell>
          <cell r="I469">
            <v>0</v>
          </cell>
          <cell r="J469">
            <v>67</v>
          </cell>
          <cell r="K469">
            <v>3</v>
          </cell>
          <cell r="L469">
            <v>0</v>
          </cell>
          <cell r="M469">
            <v>0</v>
          </cell>
          <cell r="N469">
            <v>0</v>
          </cell>
          <cell r="O469">
            <v>71</v>
          </cell>
        </row>
        <row r="470">
          <cell r="A470">
            <v>2520471000</v>
          </cell>
          <cell r="B470">
            <v>20342410</v>
          </cell>
          <cell r="C470" t="str">
            <v>H</v>
          </cell>
          <cell r="D470">
            <v>-1</v>
          </cell>
          <cell r="E470" t="str">
            <v>So.Rst. aus übrigen Drohverlusten (RLZ &lt; 1J)</v>
          </cell>
          <cell r="F470" t="str">
            <v>Other prov. f. impending losses (&lt;1yr)</v>
          </cell>
          <cell r="G470"/>
          <cell r="H470">
            <v>1</v>
          </cell>
          <cell r="I470">
            <v>0</v>
          </cell>
          <cell r="J470">
            <v>53</v>
          </cell>
          <cell r="K470">
            <v>3</v>
          </cell>
          <cell r="L470">
            <v>0</v>
          </cell>
          <cell r="M470">
            <v>0</v>
          </cell>
          <cell r="N470">
            <v>0</v>
          </cell>
          <cell r="O470">
            <v>56</v>
          </cell>
        </row>
        <row r="471">
          <cell r="A471">
            <v>2520473000</v>
          </cell>
          <cell r="B471">
            <v>20342450</v>
          </cell>
          <cell r="C471" t="str">
            <v>H</v>
          </cell>
          <cell r="D471">
            <v>-1</v>
          </cell>
          <cell r="E471" t="str">
            <v>Ko.int. So.Rst. aus übrigen Drohverlusten</v>
          </cell>
          <cell r="F471" t="str">
            <v>Other prov. f. impending losses - intragroup</v>
          </cell>
          <cell r="G471" t="str">
            <v>x</v>
          </cell>
          <cell r="H471">
            <v>0</v>
          </cell>
          <cell r="I471">
            <v>0</v>
          </cell>
          <cell r="J471">
            <v>14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15</v>
          </cell>
        </row>
        <row r="472">
          <cell r="A472">
            <v>2520511000</v>
          </cell>
          <cell r="C472" t="str">
            <v>H</v>
          </cell>
          <cell r="D472">
            <v>-1</v>
          </cell>
          <cell r="E472" t="str">
            <v>So.Rst. Rückgabeverpflichtung Emissionszertifikate (RLZ &lt;1J)</v>
          </cell>
          <cell r="F472"/>
          <cell r="G472"/>
          <cell r="H472">
            <v>51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51</v>
          </cell>
        </row>
        <row r="473">
          <cell r="A473">
            <v>2520800000</v>
          </cell>
          <cell r="B473" t="str">
            <v>New Position</v>
          </cell>
          <cell r="C473" t="str">
            <v>H</v>
          </cell>
          <cell r="D473">
            <v>-1</v>
          </cell>
          <cell r="E473" t="str">
            <v>So.Rst. Gewährleistungen kurzfristig</v>
          </cell>
          <cell r="F473" t="str">
            <v>Other prov. f. guarantee-short term</v>
          </cell>
          <cell r="G473"/>
          <cell r="H473">
            <v>0</v>
          </cell>
          <cell r="I473">
            <v>0</v>
          </cell>
          <cell r="J473">
            <v>34</v>
          </cell>
          <cell r="K473">
            <v>0</v>
          </cell>
          <cell r="L473">
            <v>1</v>
          </cell>
          <cell r="M473">
            <v>0</v>
          </cell>
          <cell r="N473">
            <v>0</v>
          </cell>
          <cell r="O473">
            <v>36</v>
          </cell>
        </row>
        <row r="474">
          <cell r="A474">
            <v>2520811000</v>
          </cell>
          <cell r="B474">
            <v>20340310</v>
          </cell>
          <cell r="C474" t="str">
            <v>H</v>
          </cell>
          <cell r="D474">
            <v>-1</v>
          </cell>
          <cell r="E474" t="str">
            <v>So.Rst. Gewährleistungen (RLZ &lt; 1J)</v>
          </cell>
          <cell r="F474" t="str">
            <v>Other prov. f. guarantee (&lt;1yr)</v>
          </cell>
          <cell r="G474"/>
          <cell r="H474">
            <v>0</v>
          </cell>
          <cell r="I474">
            <v>0</v>
          </cell>
          <cell r="J474">
            <v>24</v>
          </cell>
          <cell r="K474">
            <v>0</v>
          </cell>
          <cell r="L474">
            <v>1</v>
          </cell>
          <cell r="M474">
            <v>0</v>
          </cell>
          <cell r="N474">
            <v>0</v>
          </cell>
          <cell r="O474">
            <v>26</v>
          </cell>
        </row>
        <row r="475">
          <cell r="A475">
            <v>2520813000</v>
          </cell>
          <cell r="B475">
            <v>20340350</v>
          </cell>
          <cell r="C475" t="str">
            <v>H</v>
          </cell>
          <cell r="D475">
            <v>-1</v>
          </cell>
          <cell r="E475" t="str">
            <v>Ko.int. So.Rst. Gewährleistungen</v>
          </cell>
          <cell r="F475" t="str">
            <v>Other prov. f. guarantee-intragroup</v>
          </cell>
          <cell r="G475" t="str">
            <v>x</v>
          </cell>
          <cell r="H475">
            <v>0</v>
          </cell>
          <cell r="I475">
            <v>0</v>
          </cell>
          <cell r="J475">
            <v>10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10</v>
          </cell>
        </row>
        <row r="476">
          <cell r="A476">
            <v>2520900000</v>
          </cell>
          <cell r="B476" t="str">
            <v>New Position</v>
          </cell>
          <cell r="C476" t="str">
            <v>H</v>
          </cell>
          <cell r="D476">
            <v>-1</v>
          </cell>
          <cell r="E476" t="str">
            <v>So.Rst. Für MRO Kundenverträge kurzfristig</v>
          </cell>
          <cell r="F476" t="str">
            <v>Other prov. MRO customer contracts - short term</v>
          </cell>
          <cell r="G476"/>
          <cell r="H476">
            <v>0</v>
          </cell>
          <cell r="I476">
            <v>0</v>
          </cell>
          <cell r="J476">
            <v>116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116</v>
          </cell>
        </row>
        <row r="477">
          <cell r="A477">
            <v>2520911000</v>
          </cell>
          <cell r="B477">
            <v>20345010</v>
          </cell>
          <cell r="C477" t="str">
            <v>H</v>
          </cell>
          <cell r="D477">
            <v>-1</v>
          </cell>
          <cell r="E477" t="str">
            <v>So.Rst. Für MRO Kundenverträge (RLZ &lt; 1 J)</v>
          </cell>
          <cell r="F477" t="str">
            <v>Other prov. MRO customer contracts (&lt;1yr)</v>
          </cell>
          <cell r="G477"/>
          <cell r="H477">
            <v>0</v>
          </cell>
          <cell r="I477">
            <v>0</v>
          </cell>
          <cell r="J477">
            <v>89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89</v>
          </cell>
        </row>
        <row r="478">
          <cell r="A478">
            <v>2520913000</v>
          </cell>
          <cell r="B478">
            <v>20345050</v>
          </cell>
          <cell r="C478" t="str">
            <v>H</v>
          </cell>
          <cell r="D478">
            <v>-1</v>
          </cell>
          <cell r="E478" t="str">
            <v>Ko.int. So.Rst. Für MRO Kundenverträge</v>
          </cell>
          <cell r="F478" t="str">
            <v>Other prov. MRO customer contracts - intragroup</v>
          </cell>
          <cell r="G478" t="str">
            <v>x</v>
          </cell>
          <cell r="H478">
            <v>0</v>
          </cell>
          <cell r="I478">
            <v>0</v>
          </cell>
          <cell r="J478">
            <v>27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27</v>
          </cell>
        </row>
        <row r="479">
          <cell r="A479">
            <v>2521500000</v>
          </cell>
          <cell r="B479" t="str">
            <v>New Position</v>
          </cell>
          <cell r="C479" t="str">
            <v>H</v>
          </cell>
          <cell r="D479">
            <v>-1</v>
          </cell>
          <cell r="E479" t="str">
            <v>so. Rst. Umweltsanierung kurzfristig</v>
          </cell>
          <cell r="F479" t="str">
            <v>O. prov. f. damage of the environment-short term</v>
          </cell>
          <cell r="G479"/>
          <cell r="H479">
            <v>4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4</v>
          </cell>
        </row>
        <row r="480">
          <cell r="A480">
            <v>2521511000</v>
          </cell>
          <cell r="B480">
            <v>20342610</v>
          </cell>
          <cell r="C480" t="str">
            <v>H</v>
          </cell>
          <cell r="D480">
            <v>-1</v>
          </cell>
          <cell r="E480" t="str">
            <v>so. Rst. Umweltsanierung (RLZ &lt; 1J)</v>
          </cell>
          <cell r="F480" t="str">
            <v>O. prov. f. damage of the environment (&lt;1yr)</v>
          </cell>
          <cell r="G480"/>
          <cell r="H480">
            <v>4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4</v>
          </cell>
        </row>
        <row r="481">
          <cell r="A481">
            <v>2521513000</v>
          </cell>
          <cell r="B481">
            <v>20342650</v>
          </cell>
          <cell r="C481" t="str">
            <v>H</v>
          </cell>
          <cell r="D481">
            <v>-1</v>
          </cell>
          <cell r="E481" t="str">
            <v>Ko.int. So. Rst. Umweltsanierung</v>
          </cell>
          <cell r="F481" t="str">
            <v>O. prov. f. damage of the environment-intragr</v>
          </cell>
          <cell r="G481" t="str">
            <v>x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</row>
        <row r="482">
          <cell r="A482">
            <v>2522000000</v>
          </cell>
          <cell r="B482" t="str">
            <v>New Position</v>
          </cell>
          <cell r="C482" t="str">
            <v>H</v>
          </cell>
          <cell r="D482">
            <v>-1</v>
          </cell>
          <cell r="E482" t="str">
            <v>So.Rst. für laufende Prozesse kurzfristig</v>
          </cell>
          <cell r="F482" t="str">
            <v>Other prov. f. case-short term</v>
          </cell>
          <cell r="G482"/>
          <cell r="H482">
            <v>72</v>
          </cell>
          <cell r="I482">
            <v>13</v>
          </cell>
          <cell r="J482">
            <v>1</v>
          </cell>
          <cell r="K482">
            <v>10</v>
          </cell>
          <cell r="L482">
            <v>0</v>
          </cell>
          <cell r="M482">
            <v>0</v>
          </cell>
          <cell r="N482">
            <v>0</v>
          </cell>
          <cell r="O482">
            <v>96</v>
          </cell>
        </row>
        <row r="483">
          <cell r="A483">
            <v>2522011000</v>
          </cell>
          <cell r="B483">
            <v>20340410</v>
          </cell>
          <cell r="C483" t="str">
            <v>H</v>
          </cell>
          <cell r="D483">
            <v>-1</v>
          </cell>
          <cell r="E483" t="str">
            <v>So.Rst. für laufende Prozesse (RLZ &lt; 1J)</v>
          </cell>
          <cell r="F483" t="str">
            <v>Other prov. f. case (&lt;1yr)</v>
          </cell>
          <cell r="G483"/>
          <cell r="H483">
            <v>72</v>
          </cell>
          <cell r="I483">
            <v>13</v>
          </cell>
          <cell r="J483">
            <v>1</v>
          </cell>
          <cell r="K483">
            <v>10</v>
          </cell>
          <cell r="L483">
            <v>0</v>
          </cell>
          <cell r="M483">
            <v>0</v>
          </cell>
          <cell r="N483">
            <v>0</v>
          </cell>
          <cell r="O483">
            <v>96</v>
          </cell>
        </row>
        <row r="484">
          <cell r="A484">
            <v>2522013000</v>
          </cell>
          <cell r="B484">
            <v>20340450</v>
          </cell>
          <cell r="C484" t="str">
            <v>H</v>
          </cell>
          <cell r="D484">
            <v>-1</v>
          </cell>
          <cell r="E484" t="str">
            <v>Ko.int. So.Rst. für laufende Prozesse</v>
          </cell>
          <cell r="F484" t="str">
            <v>Other prov. f. case-intragroup</v>
          </cell>
          <cell r="G484" t="str">
            <v>x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</row>
        <row r="485">
          <cell r="A485">
            <v>2522500000</v>
          </cell>
          <cell r="B485" t="str">
            <v>New Position</v>
          </cell>
          <cell r="C485" t="str">
            <v>H</v>
          </cell>
          <cell r="D485">
            <v>-1</v>
          </cell>
          <cell r="E485" t="str">
            <v>So. Rst. Restrukturierung/Abfind. kurzfristig</v>
          </cell>
          <cell r="F485" t="str">
            <v>O. prov. for restructuring/compensation-short term</v>
          </cell>
          <cell r="G485"/>
          <cell r="H485">
            <v>45</v>
          </cell>
          <cell r="I485">
            <v>4</v>
          </cell>
          <cell r="J485">
            <v>15</v>
          </cell>
          <cell r="K485">
            <v>17</v>
          </cell>
          <cell r="L485">
            <v>8</v>
          </cell>
          <cell r="M485">
            <v>1</v>
          </cell>
          <cell r="N485">
            <v>0</v>
          </cell>
          <cell r="O485">
            <v>90</v>
          </cell>
        </row>
        <row r="486">
          <cell r="A486">
            <v>2522511000</v>
          </cell>
          <cell r="B486">
            <v>20342510</v>
          </cell>
          <cell r="C486" t="str">
            <v>H</v>
          </cell>
          <cell r="D486">
            <v>-1</v>
          </cell>
          <cell r="E486" t="str">
            <v>So. Rst. Restrukturierung/Abfind. (RLZ &lt; 1J)</v>
          </cell>
          <cell r="F486" t="str">
            <v>O. prov. for restructuring/compensation(&lt;1yr)</v>
          </cell>
          <cell r="G486"/>
          <cell r="H486">
            <v>45</v>
          </cell>
          <cell r="I486">
            <v>4</v>
          </cell>
          <cell r="J486">
            <v>15</v>
          </cell>
          <cell r="K486">
            <v>17</v>
          </cell>
          <cell r="L486">
            <v>8</v>
          </cell>
          <cell r="M486">
            <v>1</v>
          </cell>
          <cell r="N486">
            <v>0</v>
          </cell>
          <cell r="O486">
            <v>90</v>
          </cell>
        </row>
        <row r="487">
          <cell r="A487">
            <v>2522513000</v>
          </cell>
          <cell r="B487">
            <v>20342550</v>
          </cell>
          <cell r="C487" t="str">
            <v>H</v>
          </cell>
          <cell r="D487">
            <v>-1</v>
          </cell>
          <cell r="E487" t="str">
            <v>Ko.int. So. Rst. Restrukturierung/Abfindung</v>
          </cell>
          <cell r="F487" t="str">
            <v>O. prov. for restructuring/compensat.-intragr</v>
          </cell>
          <cell r="G487" t="str">
            <v>x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2523000000</v>
          </cell>
          <cell r="B488" t="str">
            <v>New Position</v>
          </cell>
          <cell r="C488" t="str">
            <v>H</v>
          </cell>
          <cell r="D488">
            <v>-1</v>
          </cell>
          <cell r="E488" t="str">
            <v>So. Rst. Rückbaumaßnahmen kurzfristig</v>
          </cell>
          <cell r="F488" t="str">
            <v>O. prov. for dismantling and restoring-short term</v>
          </cell>
          <cell r="G488"/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1</v>
          </cell>
          <cell r="N488">
            <v>0</v>
          </cell>
          <cell r="O488">
            <v>1</v>
          </cell>
        </row>
        <row r="489">
          <cell r="A489">
            <v>2523011000</v>
          </cell>
          <cell r="B489">
            <v>20342710</v>
          </cell>
          <cell r="C489" t="str">
            <v>H</v>
          </cell>
          <cell r="D489">
            <v>-1</v>
          </cell>
          <cell r="E489" t="str">
            <v>So. Rst. Rückbaumaßnahmen (RLZ &lt; 1J)</v>
          </cell>
          <cell r="F489" t="str">
            <v>O. prov. for dismantling and restoring (&lt;1yr)</v>
          </cell>
          <cell r="G489"/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1</v>
          </cell>
          <cell r="N489">
            <v>0</v>
          </cell>
          <cell r="O489">
            <v>1</v>
          </cell>
        </row>
        <row r="490">
          <cell r="A490">
            <v>2523013000</v>
          </cell>
          <cell r="B490">
            <v>20342750</v>
          </cell>
          <cell r="C490" t="str">
            <v>H</v>
          </cell>
          <cell r="D490">
            <v>-1</v>
          </cell>
          <cell r="E490" t="str">
            <v>Ko.int. So. Rst. Rückbaumaßnahmen</v>
          </cell>
          <cell r="F490" t="str">
            <v>O. prov. for dismantling and restoring-intragr</v>
          </cell>
          <cell r="G490" t="str">
            <v>x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>
            <v>2523500000</v>
          </cell>
          <cell r="B491" t="str">
            <v>New Position</v>
          </cell>
          <cell r="C491" t="str">
            <v>H</v>
          </cell>
          <cell r="D491">
            <v>-1</v>
          </cell>
          <cell r="E491" t="str">
            <v>So. Rst. techn.Wartung f. Flz. Op. Leases kurzfristig</v>
          </cell>
          <cell r="F491" t="str">
            <v>Other prov. maintenance aircraft-op.lease-short term</v>
          </cell>
          <cell r="G491"/>
          <cell r="H491">
            <v>190</v>
          </cell>
          <cell r="I491">
            <v>5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195</v>
          </cell>
        </row>
        <row r="492">
          <cell r="A492">
            <v>2523511000</v>
          </cell>
          <cell r="B492">
            <v>20349110</v>
          </cell>
          <cell r="C492" t="str">
            <v>H</v>
          </cell>
          <cell r="D492">
            <v>-1</v>
          </cell>
          <cell r="E492" t="str">
            <v>So. Rst. techn.Wartung f. Flz. Op. Leases (RLZ &lt; 1J)</v>
          </cell>
          <cell r="F492" t="str">
            <v>Other prov. maintenance aircraft-op.lease (&lt;1yr)</v>
          </cell>
          <cell r="G492"/>
          <cell r="H492">
            <v>190</v>
          </cell>
          <cell r="I492">
            <v>5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195</v>
          </cell>
        </row>
        <row r="493">
          <cell r="A493">
            <v>2523513000</v>
          </cell>
          <cell r="B493">
            <v>20349150</v>
          </cell>
          <cell r="C493" t="str">
            <v>H</v>
          </cell>
          <cell r="D493">
            <v>-1</v>
          </cell>
          <cell r="E493" t="str">
            <v>Ko.int. So. Rst. techn.Wartung f. Flz. Op. Leases</v>
          </cell>
          <cell r="F493" t="str">
            <v>Other prov. maintenance aircraft-op.lease (&lt;1yr)-intragr</v>
          </cell>
          <cell r="G493" t="str">
            <v>x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</row>
        <row r="494">
          <cell r="A494">
            <v>2524000000</v>
          </cell>
          <cell r="B494">
            <v>20340200</v>
          </cell>
          <cell r="C494" t="str">
            <v>H</v>
          </cell>
          <cell r="D494">
            <v>-1</v>
          </cell>
          <cell r="E494" t="str">
            <v>So.Rst. für unterlassene Instandh. kurzfristig</v>
          </cell>
          <cell r="F494" t="str">
            <v>Other prov. f. repairs not carried out-short term</v>
          </cell>
          <cell r="G494"/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</row>
        <row r="495">
          <cell r="A495">
            <v>2524011000</v>
          </cell>
          <cell r="B495">
            <v>20340210</v>
          </cell>
          <cell r="C495" t="str">
            <v>H</v>
          </cell>
          <cell r="D495">
            <v>-1</v>
          </cell>
          <cell r="E495" t="str">
            <v>So.Rst. für unterlassene Instandh. (RLZ &lt; 1J)</v>
          </cell>
          <cell r="F495" t="str">
            <v>Other prov. f. repairs not carried out (&lt;1yr)</v>
          </cell>
          <cell r="G495"/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</row>
        <row r="496">
          <cell r="A496">
            <v>2524013000</v>
          </cell>
          <cell r="B496">
            <v>20340250</v>
          </cell>
          <cell r="C496" t="str">
            <v>H</v>
          </cell>
          <cell r="D496">
            <v>-1</v>
          </cell>
          <cell r="E496" t="str">
            <v>Ko.int. So.Rst. für unterlassene Instandh.</v>
          </cell>
          <cell r="F496" t="str">
            <v>O. prov. f.repairs not carried out-intragroup</v>
          </cell>
          <cell r="G496" t="str">
            <v>x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</row>
        <row r="497">
          <cell r="A497">
            <v>2524500000</v>
          </cell>
          <cell r="B497" t="str">
            <v>New Position</v>
          </cell>
          <cell r="C497" t="str">
            <v>H</v>
          </cell>
          <cell r="D497">
            <v>-1</v>
          </cell>
          <cell r="E497" t="str">
            <v>So.Rst. übr. Pers.u. Pers.nebenkosten kurzfristig</v>
          </cell>
          <cell r="F497" t="str">
            <v>Other prov. f. personnel expenses (&lt;1yr)</v>
          </cell>
          <cell r="G497"/>
          <cell r="H497">
            <v>25</v>
          </cell>
          <cell r="I497">
            <v>2</v>
          </cell>
          <cell r="J497">
            <v>7</v>
          </cell>
          <cell r="K497">
            <v>9</v>
          </cell>
          <cell r="L497">
            <v>5</v>
          </cell>
          <cell r="M497">
            <v>2</v>
          </cell>
          <cell r="N497">
            <v>0</v>
          </cell>
          <cell r="O497">
            <v>49</v>
          </cell>
        </row>
        <row r="498">
          <cell r="A498">
            <v>2524520000</v>
          </cell>
          <cell r="B498" t="str">
            <v>New Position</v>
          </cell>
          <cell r="C498" t="str">
            <v>H</v>
          </cell>
          <cell r="D498">
            <v>-1</v>
          </cell>
          <cell r="E498" t="str">
            <v>So.Rst. Altersteilzeit kurzfristig</v>
          </cell>
          <cell r="F498" t="str">
            <v>O. prov. f. old-age part-time work-short term</v>
          </cell>
          <cell r="G498" t="str">
            <v>x</v>
          </cell>
          <cell r="H498">
            <v>0</v>
          </cell>
          <cell r="I498">
            <v>0</v>
          </cell>
          <cell r="J498">
            <v>-1</v>
          </cell>
          <cell r="K498">
            <v>3</v>
          </cell>
          <cell r="L498">
            <v>1</v>
          </cell>
          <cell r="M498">
            <v>0</v>
          </cell>
          <cell r="N498">
            <v>0</v>
          </cell>
          <cell r="O498">
            <v>2</v>
          </cell>
        </row>
        <row r="499">
          <cell r="A499">
            <v>2524521000</v>
          </cell>
          <cell r="B499">
            <v>20344310</v>
          </cell>
          <cell r="C499" t="str">
            <v>H</v>
          </cell>
          <cell r="D499">
            <v>-1</v>
          </cell>
          <cell r="E499" t="str">
            <v>So.Rst. Altersteilzeit (RLZ &lt; 1J)</v>
          </cell>
          <cell r="F499" t="str">
            <v>O. prov. f. old-age part-time work (&lt;1yr)</v>
          </cell>
          <cell r="G499"/>
          <cell r="H499">
            <v>0</v>
          </cell>
          <cell r="I499">
            <v>0</v>
          </cell>
          <cell r="J499">
            <v>-1</v>
          </cell>
          <cell r="K499">
            <v>2</v>
          </cell>
          <cell r="L499">
            <v>0</v>
          </cell>
          <cell r="M499">
            <v>0</v>
          </cell>
          <cell r="N499">
            <v>0</v>
          </cell>
          <cell r="O499">
            <v>2</v>
          </cell>
        </row>
        <row r="500">
          <cell r="A500">
            <v>2524523000</v>
          </cell>
          <cell r="B500">
            <v>20344350</v>
          </cell>
          <cell r="C500" t="str">
            <v>H</v>
          </cell>
          <cell r="D500">
            <v>-1</v>
          </cell>
          <cell r="E500" t="str">
            <v>Ko.int. So.Rst. Altersteilzeit</v>
          </cell>
          <cell r="F500" t="str">
            <v>O. prov. f. old-age part-time work-intrgr</v>
          </cell>
          <cell r="G500" t="str">
            <v>x</v>
          </cell>
          <cell r="H500">
            <v>0</v>
          </cell>
          <cell r="I500">
            <v>0</v>
          </cell>
          <cell r="J500">
            <v>0</v>
          </cell>
          <cell r="K500">
            <v>1</v>
          </cell>
          <cell r="L500">
            <v>1</v>
          </cell>
          <cell r="M500">
            <v>0</v>
          </cell>
          <cell r="N500">
            <v>0</v>
          </cell>
          <cell r="O500">
            <v>0</v>
          </cell>
        </row>
        <row r="501">
          <cell r="A501">
            <v>2524530000</v>
          </cell>
          <cell r="B501" t="str">
            <v>New Position</v>
          </cell>
          <cell r="C501" t="str">
            <v>H</v>
          </cell>
          <cell r="D501">
            <v>-1</v>
          </cell>
          <cell r="E501" t="str">
            <v>So.Rst. Performance/Bonusprogramme kurzfristig</v>
          </cell>
          <cell r="F501" t="str">
            <v>O. prov. for performance/bonus program-short term</v>
          </cell>
          <cell r="G501"/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</row>
        <row r="502">
          <cell r="A502">
            <v>2524531000</v>
          </cell>
          <cell r="B502">
            <v>20344510</v>
          </cell>
          <cell r="C502" t="str">
            <v>H</v>
          </cell>
          <cell r="D502">
            <v>-1</v>
          </cell>
          <cell r="E502" t="str">
            <v>So.Rst. Performance/Bonusprogramme (RLZ &lt; 1J)</v>
          </cell>
          <cell r="F502" t="str">
            <v>O. prov. for performance/bonus program (&lt;1yr)</v>
          </cell>
          <cell r="G502"/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</row>
        <row r="503">
          <cell r="A503">
            <v>2524533000</v>
          </cell>
          <cell r="B503">
            <v>20344550</v>
          </cell>
          <cell r="C503" t="str">
            <v>H</v>
          </cell>
          <cell r="D503">
            <v>-1</v>
          </cell>
          <cell r="E503" t="str">
            <v>Ko.int. So.Rst. Performance/Bonusprogramme</v>
          </cell>
          <cell r="F503" t="str">
            <v>O. prov. for performance/bonus program-intragr.</v>
          </cell>
          <cell r="G503" t="str">
            <v>x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</row>
        <row r="504">
          <cell r="A504">
            <v>2524540000</v>
          </cell>
          <cell r="B504" t="str">
            <v>New Position</v>
          </cell>
          <cell r="C504" t="str">
            <v>H</v>
          </cell>
          <cell r="D504">
            <v>-1</v>
          </cell>
          <cell r="E504" t="str">
            <v>So.Rst. langfr. fällige Leistungen an Arbeitn. kurzfristig</v>
          </cell>
          <cell r="F504" t="str">
            <v>O. prov. longterm for services due to employees-short term</v>
          </cell>
          <cell r="G504"/>
          <cell r="H504">
            <v>25</v>
          </cell>
          <cell r="I504">
            <v>2</v>
          </cell>
          <cell r="J504">
            <v>8</v>
          </cell>
          <cell r="K504">
            <v>6</v>
          </cell>
          <cell r="L504">
            <v>4</v>
          </cell>
          <cell r="M504">
            <v>2</v>
          </cell>
          <cell r="N504">
            <v>0</v>
          </cell>
          <cell r="O504">
            <v>47</v>
          </cell>
        </row>
        <row r="505">
          <cell r="A505">
            <v>2524541000</v>
          </cell>
          <cell r="B505">
            <v>20344410</v>
          </cell>
          <cell r="C505" t="str">
            <v>H</v>
          </cell>
          <cell r="D505">
            <v>-1</v>
          </cell>
          <cell r="E505" t="str">
            <v>So.Rst. langfr. fällige Leistungen an Arbeitn. (RLZ &lt; 1J)</v>
          </cell>
          <cell r="F505" t="str">
            <v>O. prov. longterm for services due to employees (&lt;1yr)</v>
          </cell>
          <cell r="G505"/>
          <cell r="H505">
            <v>25</v>
          </cell>
          <cell r="I505">
            <v>2</v>
          </cell>
          <cell r="J505">
            <v>8</v>
          </cell>
          <cell r="K505">
            <v>6</v>
          </cell>
          <cell r="L505">
            <v>4</v>
          </cell>
          <cell r="M505">
            <v>2</v>
          </cell>
          <cell r="N505">
            <v>0</v>
          </cell>
          <cell r="O505">
            <v>47</v>
          </cell>
        </row>
        <row r="506">
          <cell r="A506">
            <v>2524543000</v>
          </cell>
          <cell r="B506">
            <v>20344450</v>
          </cell>
          <cell r="C506" t="str">
            <v>H</v>
          </cell>
          <cell r="D506">
            <v>-1</v>
          </cell>
          <cell r="E506" t="str">
            <v>Ko.int. So.Rst. langfr. fällige Leistungen an Arbeitn.</v>
          </cell>
          <cell r="F506" t="str">
            <v>O. prov. longterm for services due to employees-intragr.</v>
          </cell>
          <cell r="G506" t="str">
            <v>x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</row>
        <row r="507">
          <cell r="A507">
            <v>2525000000</v>
          </cell>
          <cell r="B507" t="str">
            <v>New Position</v>
          </cell>
          <cell r="C507" t="str">
            <v>H</v>
          </cell>
          <cell r="D507">
            <v>-1</v>
          </cell>
          <cell r="E507" t="str">
            <v>So.Rst. übrige kurzfristig</v>
          </cell>
          <cell r="F507" t="str">
            <v>O.prov. miscellaneous residue-short term</v>
          </cell>
          <cell r="G507"/>
          <cell r="H507">
            <v>117</v>
          </cell>
          <cell r="I507">
            <v>10</v>
          </cell>
          <cell r="J507">
            <v>66</v>
          </cell>
          <cell r="K507">
            <v>8</v>
          </cell>
          <cell r="L507">
            <v>1</v>
          </cell>
          <cell r="M507">
            <v>54</v>
          </cell>
          <cell r="N507">
            <v>0</v>
          </cell>
          <cell r="O507">
            <v>256</v>
          </cell>
        </row>
        <row r="508">
          <cell r="A508">
            <v>2525011000</v>
          </cell>
          <cell r="B508" t="str">
            <v>New Position</v>
          </cell>
          <cell r="C508" t="str">
            <v>H</v>
          </cell>
          <cell r="D508">
            <v>-1</v>
          </cell>
          <cell r="E508" t="str">
            <v>So.Rst. übrige (RLZ &lt; 1J)</v>
          </cell>
          <cell r="F508" t="str">
            <v>O.prov. miscellaneous residue (&lt;1yr)</v>
          </cell>
          <cell r="G508"/>
          <cell r="H508">
            <v>116</v>
          </cell>
          <cell r="I508">
            <v>9</v>
          </cell>
          <cell r="J508">
            <v>66</v>
          </cell>
          <cell r="K508">
            <v>8</v>
          </cell>
          <cell r="L508">
            <v>0</v>
          </cell>
          <cell r="M508">
            <v>54</v>
          </cell>
          <cell r="N508">
            <v>0</v>
          </cell>
          <cell r="O508">
            <v>254</v>
          </cell>
        </row>
        <row r="509">
          <cell r="A509">
            <v>2525013000</v>
          </cell>
          <cell r="B509" t="str">
            <v>New Position</v>
          </cell>
          <cell r="C509" t="str">
            <v>H</v>
          </cell>
          <cell r="D509">
            <v>-1</v>
          </cell>
          <cell r="E509" t="str">
            <v xml:space="preserve">Ko.int. So.Rst. übrige </v>
          </cell>
          <cell r="F509" t="str">
            <v>O.prov. miscellaneous residue-intrgr</v>
          </cell>
          <cell r="G509" t="str">
            <v>x</v>
          </cell>
          <cell r="H509">
            <v>1</v>
          </cell>
          <cell r="I509">
            <v>1</v>
          </cell>
          <cell r="J509">
            <v>0</v>
          </cell>
          <cell r="K509">
            <v>0</v>
          </cell>
          <cell r="L509">
            <v>1</v>
          </cell>
          <cell r="M509">
            <v>0</v>
          </cell>
          <cell r="N509">
            <v>0</v>
          </cell>
          <cell r="O509">
            <v>2</v>
          </cell>
        </row>
        <row r="510">
          <cell r="A510">
            <v>2530000000</v>
          </cell>
          <cell r="B510" t="str">
            <v>New Position</v>
          </cell>
          <cell r="C510" t="str">
            <v>H</v>
          </cell>
          <cell r="D510">
            <v>-1</v>
          </cell>
          <cell r="E510" t="str">
            <v>Finanzschulden kurzfrtistig</v>
          </cell>
          <cell r="F510" t="str">
            <v>Short-term financial liabilities</v>
          </cell>
          <cell r="G510"/>
          <cell r="H510">
            <v>1908</v>
          </cell>
          <cell r="I510">
            <v>6</v>
          </cell>
          <cell r="J510">
            <v>7</v>
          </cell>
          <cell r="K510">
            <v>5</v>
          </cell>
          <cell r="L510">
            <v>0</v>
          </cell>
          <cell r="M510">
            <v>3</v>
          </cell>
          <cell r="N510">
            <v>0</v>
          </cell>
          <cell r="O510">
            <v>1928</v>
          </cell>
        </row>
        <row r="511">
          <cell r="A511">
            <v>2530100000</v>
          </cell>
          <cell r="B511" t="str">
            <v>New Position</v>
          </cell>
          <cell r="C511" t="str">
            <v>H</v>
          </cell>
          <cell r="D511">
            <v>-1</v>
          </cell>
          <cell r="E511" t="str">
            <v>Anleihen kurzfristig</v>
          </cell>
          <cell r="F511" t="str">
            <v>Bonds (&lt;1yr)</v>
          </cell>
          <cell r="G511"/>
          <cell r="H511">
            <v>1350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1350</v>
          </cell>
        </row>
        <row r="512">
          <cell r="A512">
            <v>2530110000</v>
          </cell>
          <cell r="B512">
            <v>20410110</v>
          </cell>
          <cell r="C512" t="str">
            <v>H</v>
          </cell>
          <cell r="D512">
            <v>-1</v>
          </cell>
          <cell r="E512" t="str">
            <v>Konvertible Anleihen kurzfristig</v>
          </cell>
          <cell r="F512" t="str">
            <v>Convertible bonds (&lt;1yr)</v>
          </cell>
          <cell r="G512"/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3">
          <cell r="A513">
            <v>2530111000</v>
          </cell>
          <cell r="B513">
            <v>20410111</v>
          </cell>
          <cell r="C513" t="str">
            <v>H</v>
          </cell>
          <cell r="D513">
            <v>-1</v>
          </cell>
          <cell r="E513" t="str">
            <v>Br. Konvertible Anleihen (RLZ &lt; 1J)</v>
          </cell>
          <cell r="F513" t="str">
            <v>Convertible bonds (&lt;1yr)-gross value</v>
          </cell>
          <cell r="G513"/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</row>
        <row r="514">
          <cell r="A514">
            <v>2530115000</v>
          </cell>
          <cell r="B514">
            <v>20410116</v>
          </cell>
          <cell r="C514" t="str">
            <v>S</v>
          </cell>
          <cell r="D514">
            <v>1</v>
          </cell>
          <cell r="E514" t="str">
            <v>WB. Konvertible Anleihen (RLZ &lt; 1J)</v>
          </cell>
          <cell r="F514" t="str">
            <v>Convertible bonds (&lt;1yr)-value adjust.</v>
          </cell>
          <cell r="G514" t="str">
            <v>x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</row>
        <row r="515">
          <cell r="A515">
            <v>2530120000</v>
          </cell>
          <cell r="B515">
            <v>20410210</v>
          </cell>
          <cell r="C515" t="str">
            <v>H</v>
          </cell>
          <cell r="D515">
            <v>-1</v>
          </cell>
          <cell r="E515" t="str">
            <v>Nicht konvertible Anleihen kurzfristig</v>
          </cell>
          <cell r="F515" t="str">
            <v>Non-convertible bonds (&lt;1yr)</v>
          </cell>
          <cell r="G515" t="str">
            <v>x</v>
          </cell>
          <cell r="H515">
            <v>1350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1350</v>
          </cell>
        </row>
        <row r="516">
          <cell r="A516">
            <v>2530121000</v>
          </cell>
          <cell r="B516">
            <v>20410211</v>
          </cell>
          <cell r="C516" t="str">
            <v>H</v>
          </cell>
          <cell r="D516">
            <v>-1</v>
          </cell>
          <cell r="E516" t="str">
            <v>Br. Nicht konvertible Anleihen (RLZ &lt; 1J)</v>
          </cell>
          <cell r="F516" t="str">
            <v>Non-convertible bonds (&lt;1yr)-gross value</v>
          </cell>
          <cell r="G516"/>
          <cell r="H516">
            <v>1350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1350</v>
          </cell>
        </row>
        <row r="517">
          <cell r="A517">
            <v>2530125000</v>
          </cell>
          <cell r="B517">
            <v>20410216</v>
          </cell>
          <cell r="C517" t="str">
            <v>S</v>
          </cell>
          <cell r="D517">
            <v>1</v>
          </cell>
          <cell r="E517" t="str">
            <v>WB Nicht konvertible Anleihen (RLZ &lt; 1J)</v>
          </cell>
          <cell r="F517" t="str">
            <v>Non-convertible bonds (&lt;1yr)-value adjust.</v>
          </cell>
          <cell r="G517" t="str">
            <v>x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</row>
        <row r="518">
          <cell r="A518">
            <v>2530200000</v>
          </cell>
          <cell r="B518">
            <v>20420100</v>
          </cell>
          <cell r="C518" t="str">
            <v>H</v>
          </cell>
          <cell r="D518">
            <v>-1</v>
          </cell>
          <cell r="E518" t="str">
            <v>Finanzschulden gegen Kreditinstitute kurzfristig</v>
          </cell>
          <cell r="F518" t="str">
            <v>Short-term borrowings to banks (&lt;1yr)</v>
          </cell>
          <cell r="G518"/>
          <cell r="H518">
            <v>232</v>
          </cell>
          <cell r="I518">
            <v>6</v>
          </cell>
          <cell r="J518">
            <v>7</v>
          </cell>
          <cell r="K518">
            <v>1</v>
          </cell>
          <cell r="L518">
            <v>0</v>
          </cell>
          <cell r="M518">
            <v>2</v>
          </cell>
          <cell r="N518">
            <v>0</v>
          </cell>
          <cell r="O518">
            <v>248</v>
          </cell>
        </row>
        <row r="519">
          <cell r="A519">
            <v>2530211000</v>
          </cell>
          <cell r="B519">
            <v>20420101</v>
          </cell>
          <cell r="C519" t="str">
            <v>H</v>
          </cell>
          <cell r="D519">
            <v>-1</v>
          </cell>
          <cell r="E519" t="str">
            <v>Br. Finanzschulden gegen Kreditinstitute (RLZ &lt; 1J)</v>
          </cell>
          <cell r="F519" t="str">
            <v>Short-term borrowings to banks (&lt;1yr) - gross value</v>
          </cell>
          <cell r="G519"/>
          <cell r="H519">
            <v>232</v>
          </cell>
          <cell r="I519">
            <v>6</v>
          </cell>
          <cell r="J519">
            <v>7</v>
          </cell>
          <cell r="K519">
            <v>1</v>
          </cell>
          <cell r="L519">
            <v>0</v>
          </cell>
          <cell r="M519">
            <v>2</v>
          </cell>
          <cell r="N519">
            <v>0</v>
          </cell>
          <cell r="O519">
            <v>248</v>
          </cell>
        </row>
        <row r="520">
          <cell r="A520">
            <v>2530215000</v>
          </cell>
          <cell r="B520">
            <v>20420106</v>
          </cell>
          <cell r="C520" t="str">
            <v>S</v>
          </cell>
          <cell r="D520">
            <v>1</v>
          </cell>
          <cell r="E520" t="str">
            <v>WB Finanzschulden gegen Kreditinstitute (RLZ &lt; 1J)</v>
          </cell>
          <cell r="F520" t="str">
            <v>Short-term borrowings to banks (&lt;1yr) - value adjust.</v>
          </cell>
          <cell r="G520" t="str">
            <v>x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A521">
            <v>2530300000</v>
          </cell>
          <cell r="B521" t="str">
            <v>New Position</v>
          </cell>
          <cell r="C521" t="str">
            <v>H</v>
          </cell>
          <cell r="D521">
            <v>-1</v>
          </cell>
          <cell r="E521" t="str">
            <v>Übrige Finanzschulden (inkl. Finanzlease) kurzfristig</v>
          </cell>
          <cell r="F521" t="str">
            <v>Other financial liabilities (incl. fin.lease) (&lt;1yr)</v>
          </cell>
          <cell r="G521" t="str">
            <v>x</v>
          </cell>
          <cell r="H521">
            <v>326</v>
          </cell>
          <cell r="I521">
            <v>0</v>
          </cell>
          <cell r="J521">
            <v>0</v>
          </cell>
          <cell r="K521">
            <v>4</v>
          </cell>
          <cell r="L521">
            <v>0</v>
          </cell>
          <cell r="M521">
            <v>1</v>
          </cell>
          <cell r="N521">
            <v>0</v>
          </cell>
          <cell r="O521">
            <v>330</v>
          </cell>
        </row>
        <row r="522">
          <cell r="A522">
            <v>2530310000</v>
          </cell>
          <cell r="B522">
            <v>20480310</v>
          </cell>
          <cell r="C522" t="str">
            <v>H</v>
          </cell>
          <cell r="D522">
            <v>-1</v>
          </cell>
          <cell r="E522" t="str">
            <v>Finanz.Leasing (RLZ &lt; 1J)</v>
          </cell>
          <cell r="F522" t="str">
            <v>Liab. fin. lease(&lt;1yr)</v>
          </cell>
          <cell r="G522" t="str">
            <v>x</v>
          </cell>
          <cell r="H522">
            <v>73</v>
          </cell>
          <cell r="I522">
            <v>0</v>
          </cell>
          <cell r="J522">
            <v>0</v>
          </cell>
          <cell r="K522">
            <v>4</v>
          </cell>
          <cell r="L522">
            <v>0</v>
          </cell>
          <cell r="M522">
            <v>1</v>
          </cell>
          <cell r="N522">
            <v>0</v>
          </cell>
          <cell r="O522">
            <v>76</v>
          </cell>
        </row>
        <row r="523">
          <cell r="A523">
            <v>2530311000</v>
          </cell>
          <cell r="B523">
            <v>20480311</v>
          </cell>
          <cell r="C523" t="str">
            <v>H</v>
          </cell>
          <cell r="D523">
            <v>-1</v>
          </cell>
          <cell r="E523" t="str">
            <v>Br. Finanz.Leasing (RLZ &lt; 1J)</v>
          </cell>
          <cell r="F523" t="str">
            <v>Liab. fin. lease(&lt;1yr)-gross val.</v>
          </cell>
          <cell r="G523"/>
          <cell r="H523">
            <v>73</v>
          </cell>
          <cell r="I523">
            <v>0</v>
          </cell>
          <cell r="J523">
            <v>0</v>
          </cell>
          <cell r="K523">
            <v>4</v>
          </cell>
          <cell r="L523">
            <v>0</v>
          </cell>
          <cell r="M523">
            <v>0</v>
          </cell>
          <cell r="N523">
            <v>0</v>
          </cell>
          <cell r="O523">
            <v>77</v>
          </cell>
        </row>
        <row r="524">
          <cell r="A524">
            <v>2530315000</v>
          </cell>
          <cell r="B524">
            <v>20480316</v>
          </cell>
          <cell r="C524" t="str">
            <v>S</v>
          </cell>
          <cell r="D524">
            <v>1</v>
          </cell>
          <cell r="E524" t="str">
            <v>WB Finanz.Leasing (RLZ &lt; 1J)</v>
          </cell>
          <cell r="F524" t="str">
            <v>Liab. fin. lease(&lt;1yr)-value adj.</v>
          </cell>
          <cell r="G524" t="str">
            <v>x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-1</v>
          </cell>
          <cell r="N524">
            <v>0</v>
          </cell>
          <cell r="O524">
            <v>1</v>
          </cell>
        </row>
        <row r="525">
          <cell r="A525">
            <v>2530320000</v>
          </cell>
          <cell r="B525" t="str">
            <v>New Position</v>
          </cell>
          <cell r="C525" t="str">
            <v>H</v>
          </cell>
          <cell r="D525">
            <v>-1</v>
          </cell>
          <cell r="E525" t="str">
            <v>Übrigen Finanzschulden kurzfristig</v>
          </cell>
          <cell r="F525" t="str">
            <v>Other financial liabilities (&lt;1yr)</v>
          </cell>
          <cell r="G525"/>
          <cell r="H525">
            <v>253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254</v>
          </cell>
        </row>
        <row r="526">
          <cell r="A526">
            <v>2530321000</v>
          </cell>
          <cell r="B526" t="str">
            <v>New Position</v>
          </cell>
          <cell r="C526" t="str">
            <v>H</v>
          </cell>
          <cell r="D526">
            <v>-1</v>
          </cell>
          <cell r="E526" t="str">
            <v>Br. Übrige Finanzschulden (RLZ &lt; 1J)</v>
          </cell>
          <cell r="F526" t="str">
            <v>Other financial liabilities (&lt;1yr)-gross val.</v>
          </cell>
          <cell r="G526"/>
          <cell r="H526">
            <v>256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256</v>
          </cell>
        </row>
        <row r="527">
          <cell r="A527">
            <v>2530325000</v>
          </cell>
          <cell r="B527" t="str">
            <v>New Position</v>
          </cell>
          <cell r="C527" t="str">
            <v>S</v>
          </cell>
          <cell r="D527">
            <v>1</v>
          </cell>
          <cell r="E527" t="str">
            <v>WB Übrige Finanzschulden (RLZ &lt; 1J)</v>
          </cell>
          <cell r="F527" t="str">
            <v>Other financial liabilities (&lt;1yr)-value adj.</v>
          </cell>
          <cell r="G527" t="str">
            <v>x</v>
          </cell>
          <cell r="H527">
            <v>3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2</v>
          </cell>
        </row>
        <row r="528">
          <cell r="A528">
            <v>2540111000</v>
          </cell>
          <cell r="B528">
            <v>20340100</v>
          </cell>
          <cell r="C528" t="str">
            <v>H</v>
          </cell>
          <cell r="D528">
            <v>-1</v>
          </cell>
          <cell r="E528" t="str">
            <v>Verpflichtungen aus noch nicht ausgeflogenen Flugdokumenten</v>
          </cell>
          <cell r="F528" t="str">
            <v>Oth. obligations f. unearned transportation revenue</v>
          </cell>
          <cell r="G528"/>
          <cell r="H528">
            <v>3608</v>
          </cell>
          <cell r="I528">
            <v>5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3613</v>
          </cell>
        </row>
        <row r="529">
          <cell r="A529">
            <v>2550000000</v>
          </cell>
          <cell r="B529" t="str">
            <v>New Position</v>
          </cell>
          <cell r="C529" t="str">
            <v>H</v>
          </cell>
          <cell r="D529">
            <v>-1</v>
          </cell>
          <cell r="E529" t="str">
            <v>Verbindlichkeiten aus Lieferungen und Leistungen</v>
          </cell>
          <cell r="F529" t="str">
            <v>Trade payables</v>
          </cell>
          <cell r="G529" t="str">
            <v>x</v>
          </cell>
          <cell r="H529">
            <v>2442</v>
          </cell>
          <cell r="I529">
            <v>266</v>
          </cell>
          <cell r="J529">
            <v>286</v>
          </cell>
          <cell r="K529">
            <v>231</v>
          </cell>
          <cell r="L529">
            <v>40</v>
          </cell>
          <cell r="M529">
            <v>541</v>
          </cell>
          <cell r="N529">
            <v>0</v>
          </cell>
          <cell r="O529">
            <v>3807</v>
          </cell>
        </row>
        <row r="530">
          <cell r="A530">
            <v>2551100000</v>
          </cell>
          <cell r="B530">
            <v>20440000</v>
          </cell>
          <cell r="C530" t="str">
            <v>H</v>
          </cell>
          <cell r="D530">
            <v>-1</v>
          </cell>
          <cell r="E530" t="str">
            <v>Verbindlichkeiten aus L+L gegen Fremde</v>
          </cell>
          <cell r="F530" t="str">
            <v>Trade payables to third parties</v>
          </cell>
          <cell r="G530" t="str">
            <v>x</v>
          </cell>
          <cell r="H530">
            <v>1115</v>
          </cell>
          <cell r="I530">
            <v>32</v>
          </cell>
          <cell r="J530">
            <v>171</v>
          </cell>
          <cell r="K530">
            <v>158</v>
          </cell>
          <cell r="L530">
            <v>7</v>
          </cell>
          <cell r="M530">
            <v>50</v>
          </cell>
          <cell r="N530">
            <v>0</v>
          </cell>
          <cell r="O530">
            <v>1533</v>
          </cell>
        </row>
        <row r="531">
          <cell r="A531">
            <v>2551111000</v>
          </cell>
          <cell r="B531">
            <v>20440101</v>
          </cell>
          <cell r="C531" t="str">
            <v>H</v>
          </cell>
          <cell r="D531">
            <v>-1</v>
          </cell>
          <cell r="E531" t="str">
            <v>Br. Verb.aus L+L gegen Fremde</v>
          </cell>
          <cell r="F531" t="str">
            <v>Trade payabl. t.third parties-gr. value</v>
          </cell>
          <cell r="G531"/>
          <cell r="H531">
            <v>1095</v>
          </cell>
          <cell r="I531">
            <v>32</v>
          </cell>
          <cell r="J531">
            <v>169</v>
          </cell>
          <cell r="K531">
            <v>156</v>
          </cell>
          <cell r="L531">
            <v>8</v>
          </cell>
          <cell r="M531">
            <v>50</v>
          </cell>
          <cell r="N531">
            <v>0</v>
          </cell>
          <cell r="O531">
            <v>1510</v>
          </cell>
        </row>
        <row r="532">
          <cell r="A532">
            <v>2551115000</v>
          </cell>
          <cell r="B532">
            <v>20440106</v>
          </cell>
          <cell r="C532" t="str">
            <v>S</v>
          </cell>
          <cell r="D532">
            <v>1</v>
          </cell>
          <cell r="E532" t="str">
            <v>WB Verb.aus L+L gegen Fremde</v>
          </cell>
          <cell r="F532" t="str">
            <v>Trade payabl. t.third parties-val. adj.</v>
          </cell>
          <cell r="G532" t="str">
            <v>x</v>
          </cell>
          <cell r="H532">
            <v>-20</v>
          </cell>
          <cell r="I532">
            <v>0</v>
          </cell>
          <cell r="J532">
            <v>-2</v>
          </cell>
          <cell r="K532">
            <v>-2</v>
          </cell>
          <cell r="L532">
            <v>1</v>
          </cell>
          <cell r="M532">
            <v>0</v>
          </cell>
          <cell r="N532">
            <v>0</v>
          </cell>
          <cell r="O532">
            <v>-23</v>
          </cell>
        </row>
        <row r="533">
          <cell r="A533">
            <v>2551400000</v>
          </cell>
          <cell r="B533">
            <v>20460000</v>
          </cell>
          <cell r="C533" t="str">
            <v>H</v>
          </cell>
          <cell r="D533">
            <v>-1</v>
          </cell>
          <cell r="E533" t="str">
            <v>Verbindlichkeiten gegen verb.Unternehmen L+L</v>
          </cell>
          <cell r="F533" t="str">
            <v>Trade payables to group companies</v>
          </cell>
          <cell r="G533"/>
          <cell r="H533">
            <v>141</v>
          </cell>
          <cell r="I533">
            <v>69</v>
          </cell>
          <cell r="J533">
            <v>6</v>
          </cell>
          <cell r="K533">
            <v>2</v>
          </cell>
          <cell r="L533">
            <v>7</v>
          </cell>
          <cell r="M533">
            <v>473</v>
          </cell>
          <cell r="N533">
            <v>0</v>
          </cell>
          <cell r="O533">
            <v>699</v>
          </cell>
        </row>
        <row r="534">
          <cell r="A534">
            <v>2551411000</v>
          </cell>
          <cell r="B534">
            <v>20460101</v>
          </cell>
          <cell r="C534" t="str">
            <v>H</v>
          </cell>
          <cell r="D534">
            <v>-1</v>
          </cell>
          <cell r="E534" t="str">
            <v>Br. Verb.gegen verb.Untern. L+L</v>
          </cell>
          <cell r="F534" t="str">
            <v>Trade payabl. to group comp.-gr. value</v>
          </cell>
          <cell r="G534"/>
          <cell r="H534">
            <v>141</v>
          </cell>
          <cell r="I534">
            <v>69</v>
          </cell>
          <cell r="J534">
            <v>5</v>
          </cell>
          <cell r="K534">
            <v>2</v>
          </cell>
          <cell r="L534">
            <v>7</v>
          </cell>
          <cell r="M534">
            <v>471</v>
          </cell>
          <cell r="N534">
            <v>0</v>
          </cell>
          <cell r="O534">
            <v>696</v>
          </cell>
        </row>
        <row r="535">
          <cell r="A535">
            <v>2551415000</v>
          </cell>
          <cell r="B535">
            <v>20460106</v>
          </cell>
          <cell r="C535" t="str">
            <v>S</v>
          </cell>
          <cell r="D535">
            <v>1</v>
          </cell>
          <cell r="E535" t="str">
            <v>WB Verb.gegen verb.Untern. L+L</v>
          </cell>
          <cell r="F535" t="str">
            <v>Trade payabl. to group comp.-val. adj.</v>
          </cell>
          <cell r="G535" t="str">
            <v>x</v>
          </cell>
          <cell r="H535">
            <v>0</v>
          </cell>
          <cell r="I535">
            <v>0</v>
          </cell>
          <cell r="J535">
            <v>-1</v>
          </cell>
          <cell r="K535">
            <v>0</v>
          </cell>
          <cell r="L535">
            <v>0</v>
          </cell>
          <cell r="M535">
            <v>-2</v>
          </cell>
          <cell r="N535">
            <v>0</v>
          </cell>
          <cell r="O535">
            <v>-3</v>
          </cell>
        </row>
        <row r="536">
          <cell r="A536">
            <v>2551500000</v>
          </cell>
          <cell r="B536">
            <v>20461000</v>
          </cell>
          <cell r="C536" t="str">
            <v>H</v>
          </cell>
          <cell r="D536">
            <v>-1</v>
          </cell>
          <cell r="E536" t="str">
            <v>Verbindlichkeiten gegen Joint Venture L+L</v>
          </cell>
          <cell r="F536" t="str">
            <v>Trade payables to joint ventures</v>
          </cell>
          <cell r="G536"/>
          <cell r="H536">
            <v>6</v>
          </cell>
          <cell r="I536">
            <v>13</v>
          </cell>
          <cell r="J536">
            <v>1</v>
          </cell>
          <cell r="K536">
            <v>2</v>
          </cell>
          <cell r="L536">
            <v>0</v>
          </cell>
          <cell r="M536">
            <v>0</v>
          </cell>
          <cell r="N536">
            <v>0</v>
          </cell>
          <cell r="O536">
            <v>22</v>
          </cell>
        </row>
        <row r="537">
          <cell r="A537">
            <v>2551511000</v>
          </cell>
          <cell r="B537">
            <v>20461101</v>
          </cell>
          <cell r="C537" t="str">
            <v>H</v>
          </cell>
          <cell r="D537">
            <v>-1</v>
          </cell>
          <cell r="E537" t="str">
            <v>Br. Verb.gegen Joint Venture L+L</v>
          </cell>
          <cell r="F537" t="str">
            <v>Trade payabl. to joint vent. -gr. value</v>
          </cell>
          <cell r="G537"/>
          <cell r="H537">
            <v>6</v>
          </cell>
          <cell r="I537">
            <v>13</v>
          </cell>
          <cell r="J537">
            <v>1</v>
          </cell>
          <cell r="K537">
            <v>2</v>
          </cell>
          <cell r="L537">
            <v>0</v>
          </cell>
          <cell r="M537">
            <v>0</v>
          </cell>
          <cell r="N537">
            <v>0</v>
          </cell>
          <cell r="O537">
            <v>22</v>
          </cell>
        </row>
        <row r="538">
          <cell r="A538">
            <v>2551515000</v>
          </cell>
          <cell r="B538">
            <v>20461106</v>
          </cell>
          <cell r="C538" t="str">
            <v>S</v>
          </cell>
          <cell r="D538">
            <v>1</v>
          </cell>
          <cell r="E538" t="str">
            <v>WB Verb.gegen Joint Venture L+L</v>
          </cell>
          <cell r="F538" t="str">
            <v>Trade payabl. to joint vent. -val. adj.</v>
          </cell>
          <cell r="G538" t="str">
            <v>x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</row>
        <row r="539">
          <cell r="A539">
            <v>2551600000</v>
          </cell>
          <cell r="B539">
            <v>20462000</v>
          </cell>
          <cell r="C539" t="str">
            <v>H</v>
          </cell>
          <cell r="D539">
            <v>-1</v>
          </cell>
          <cell r="E539" t="str">
            <v>Verbindlichkeiten gegen ass. Untern. L+L</v>
          </cell>
          <cell r="F539" t="str">
            <v>Trade payables to associated companies</v>
          </cell>
          <cell r="G539"/>
          <cell r="H539">
            <v>0</v>
          </cell>
          <cell r="I539">
            <v>1</v>
          </cell>
          <cell r="J539">
            <v>4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5</v>
          </cell>
        </row>
        <row r="540">
          <cell r="A540">
            <v>2551611000</v>
          </cell>
          <cell r="B540">
            <v>20462101</v>
          </cell>
          <cell r="C540" t="str">
            <v>H</v>
          </cell>
          <cell r="D540">
            <v>-1</v>
          </cell>
          <cell r="E540" t="str">
            <v>Br. Verb.gegen ass. Untern. L+L</v>
          </cell>
          <cell r="F540" t="str">
            <v>Trade payabl. to ass. comp. -gr. value</v>
          </cell>
          <cell r="G540"/>
          <cell r="H540">
            <v>0</v>
          </cell>
          <cell r="I540">
            <v>1</v>
          </cell>
          <cell r="J540">
            <v>4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5</v>
          </cell>
        </row>
        <row r="541">
          <cell r="A541">
            <v>2551615000</v>
          </cell>
          <cell r="B541">
            <v>20462106</v>
          </cell>
          <cell r="C541" t="str">
            <v>S</v>
          </cell>
          <cell r="D541">
            <v>1</v>
          </cell>
          <cell r="E541" t="str">
            <v>WB Verb.gegen ass. Untern. L+L</v>
          </cell>
          <cell r="F541" t="str">
            <v>Trade payabl. to ass. comp. -val. adj.</v>
          </cell>
          <cell r="G541" t="str">
            <v>x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</row>
        <row r="542">
          <cell r="A542">
            <v>2551700000</v>
          </cell>
          <cell r="B542">
            <v>20470000</v>
          </cell>
          <cell r="C542" t="str">
            <v>H</v>
          </cell>
          <cell r="D542">
            <v>-1</v>
          </cell>
          <cell r="E542" t="str">
            <v>Verbindlichkeiten gegen Beteiligungen L+L</v>
          </cell>
          <cell r="F542" t="str">
            <v>Trade payables to other equity investments</v>
          </cell>
          <cell r="G542"/>
          <cell r="H542">
            <v>2</v>
          </cell>
          <cell r="I542">
            <v>2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4</v>
          </cell>
        </row>
        <row r="543">
          <cell r="A543">
            <v>2551711000</v>
          </cell>
          <cell r="B543">
            <v>20470101</v>
          </cell>
          <cell r="C543" t="str">
            <v>H</v>
          </cell>
          <cell r="D543">
            <v>-1</v>
          </cell>
          <cell r="E543" t="str">
            <v>Br. Verb.gegen Beteilig. L+L</v>
          </cell>
          <cell r="F543" t="str">
            <v>Trade payabl. to  o. eq. inv.-gr. value</v>
          </cell>
          <cell r="G543"/>
          <cell r="H543">
            <v>2</v>
          </cell>
          <cell r="I543">
            <v>2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4</v>
          </cell>
        </row>
        <row r="544">
          <cell r="A544">
            <v>2551715000</v>
          </cell>
          <cell r="B544">
            <v>20470106</v>
          </cell>
          <cell r="C544" t="str">
            <v>S</v>
          </cell>
          <cell r="D544">
            <v>1</v>
          </cell>
          <cell r="E544" t="str">
            <v>WB Verb.gegen Beteilig. L+L</v>
          </cell>
          <cell r="F544" t="str">
            <v>Trade payabl. to  o. eq. inv.-val. adj.</v>
          </cell>
          <cell r="G544" t="str">
            <v>x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A545">
            <v>2560000000</v>
          </cell>
          <cell r="B545" t="str">
            <v>New Position</v>
          </cell>
          <cell r="C545" t="str">
            <v>H</v>
          </cell>
          <cell r="D545">
            <v>-1</v>
          </cell>
          <cell r="E545" t="str">
            <v>Abgegrenzte Aufwendungen für ausstehende Rechnungen L+L</v>
          </cell>
          <cell r="F545" t="str">
            <v xml:space="preserve">Accruals for open invoices </v>
          </cell>
          <cell r="G545"/>
          <cell r="H545">
            <v>1178</v>
          </cell>
          <cell r="I545">
            <v>149</v>
          </cell>
          <cell r="J545">
            <v>104</v>
          </cell>
          <cell r="K545">
            <v>69</v>
          </cell>
          <cell r="L545">
            <v>26</v>
          </cell>
          <cell r="M545">
            <v>18</v>
          </cell>
          <cell r="N545">
            <v>0</v>
          </cell>
          <cell r="O545">
            <v>1544</v>
          </cell>
        </row>
        <row r="546">
          <cell r="A546">
            <v>2561211000</v>
          </cell>
          <cell r="B546">
            <v>20340700</v>
          </cell>
          <cell r="C546" t="str">
            <v>H</v>
          </cell>
          <cell r="D546">
            <v>-1</v>
          </cell>
          <cell r="E546" t="str">
            <v>Abgegr. Aufw. Lieferungen und Leistungen</v>
          </cell>
          <cell r="F546" t="str">
            <v>Accruals for services purchased</v>
          </cell>
          <cell r="G546" t="str">
            <v>x</v>
          </cell>
          <cell r="H546">
            <v>1037</v>
          </cell>
          <cell r="I546">
            <v>147</v>
          </cell>
          <cell r="J546">
            <v>100</v>
          </cell>
          <cell r="K546">
            <v>45</v>
          </cell>
          <cell r="L546">
            <v>25</v>
          </cell>
          <cell r="M546">
            <v>5</v>
          </cell>
          <cell r="N546">
            <v>0</v>
          </cell>
          <cell r="O546">
            <v>1360</v>
          </cell>
        </row>
        <row r="547">
          <cell r="A547">
            <v>2561511000</v>
          </cell>
          <cell r="B547">
            <v>20340800</v>
          </cell>
          <cell r="C547" t="str">
            <v>H</v>
          </cell>
          <cell r="D547">
            <v>-1</v>
          </cell>
          <cell r="E547" t="str">
            <v>Abgegr. Aufw. Provisionen und Erlösschmälerungen</v>
          </cell>
          <cell r="F547" t="str">
            <v>Accruals for deductions from proceeds</v>
          </cell>
          <cell r="G547"/>
          <cell r="H547">
            <v>141</v>
          </cell>
          <cell r="I547">
            <v>2</v>
          </cell>
          <cell r="J547">
            <v>4</v>
          </cell>
          <cell r="K547">
            <v>24</v>
          </cell>
          <cell r="L547">
            <v>1</v>
          </cell>
          <cell r="M547">
            <v>13</v>
          </cell>
          <cell r="N547">
            <v>0</v>
          </cell>
          <cell r="O547">
            <v>184</v>
          </cell>
        </row>
        <row r="548">
          <cell r="A548">
            <v>2570000000</v>
          </cell>
          <cell r="B548" t="str">
            <v>New Position</v>
          </cell>
          <cell r="C548" t="str">
            <v>H</v>
          </cell>
          <cell r="D548">
            <v>-1</v>
          </cell>
          <cell r="E548" t="str">
            <v>Übrige Verbindlichkeiten kurzfristig</v>
          </cell>
          <cell r="F548" t="str">
            <v>Other liabilities-short term</v>
          </cell>
          <cell r="G548"/>
          <cell r="H548">
            <v>1728</v>
          </cell>
          <cell r="I548">
            <v>197</v>
          </cell>
          <cell r="J548">
            <v>326</v>
          </cell>
          <cell r="K548">
            <v>287</v>
          </cell>
          <cell r="L548">
            <v>60</v>
          </cell>
          <cell r="M548">
            <v>187</v>
          </cell>
          <cell r="N548">
            <v>6</v>
          </cell>
          <cell r="O548">
            <v>2791</v>
          </cell>
        </row>
        <row r="549">
          <cell r="A549">
            <v>2570200000</v>
          </cell>
          <cell r="B549" t="str">
            <v>New Position</v>
          </cell>
          <cell r="C549" t="str">
            <v>H</v>
          </cell>
          <cell r="D549">
            <v>-1</v>
          </cell>
          <cell r="E549" t="str">
            <v>Übrige Verbindlichkeiten Banküberziehungen</v>
          </cell>
          <cell r="F549" t="str">
            <v>Other liabilities bank overdrafts</v>
          </cell>
          <cell r="G549"/>
          <cell r="H549">
            <v>9</v>
          </cell>
          <cell r="I549">
            <v>0</v>
          </cell>
          <cell r="J549">
            <v>0</v>
          </cell>
          <cell r="K549">
            <v>5</v>
          </cell>
          <cell r="L549">
            <v>0</v>
          </cell>
          <cell r="M549">
            <v>0</v>
          </cell>
          <cell r="N549">
            <v>0</v>
          </cell>
          <cell r="O549">
            <v>14</v>
          </cell>
        </row>
        <row r="550">
          <cell r="A550">
            <v>2570211000</v>
          </cell>
          <cell r="B550" t="str">
            <v>New Position</v>
          </cell>
          <cell r="C550" t="str">
            <v>H</v>
          </cell>
          <cell r="D550">
            <v>-1</v>
          </cell>
          <cell r="E550" t="str">
            <v>Br. Übr. Verbindlichkeiten Banküberziehungen</v>
          </cell>
          <cell r="F550" t="str">
            <v>Other liabilities bank overdrafts-gr. value</v>
          </cell>
          <cell r="G550"/>
          <cell r="H550">
            <v>9</v>
          </cell>
          <cell r="I550">
            <v>0</v>
          </cell>
          <cell r="J550">
            <v>0</v>
          </cell>
          <cell r="K550">
            <v>5</v>
          </cell>
          <cell r="L550">
            <v>0</v>
          </cell>
          <cell r="M550">
            <v>0</v>
          </cell>
          <cell r="N550">
            <v>0</v>
          </cell>
          <cell r="O550">
            <v>14</v>
          </cell>
        </row>
        <row r="551">
          <cell r="A551">
            <v>2570215000</v>
          </cell>
          <cell r="B551" t="str">
            <v>New Position</v>
          </cell>
          <cell r="C551" t="str">
            <v>S</v>
          </cell>
          <cell r="D551">
            <v>1</v>
          </cell>
          <cell r="E551" t="str">
            <v>WB. Übr. Verbindlichkeiten Banküberziehungen</v>
          </cell>
          <cell r="F551" t="str">
            <v>Other liabilities bank overdrafts-val. adj.</v>
          </cell>
          <cell r="G551" t="str">
            <v>x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A552">
            <v>2570300000</v>
          </cell>
          <cell r="B552" t="str">
            <v>New Position</v>
          </cell>
          <cell r="C552" t="str">
            <v>H</v>
          </cell>
          <cell r="D552">
            <v>-1</v>
          </cell>
          <cell r="E552" t="str">
            <v>Negative Marktwerte (RLZ &lt; 1J)</v>
          </cell>
          <cell r="F552" t="str">
            <v>Neg. Market Values (&lt;1yr)</v>
          </cell>
          <cell r="G552"/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5</v>
          </cell>
          <cell r="O552">
            <v>5</v>
          </cell>
        </row>
        <row r="553">
          <cell r="A553">
            <v>2570311000</v>
          </cell>
          <cell r="B553">
            <v>20480918</v>
          </cell>
          <cell r="C553" t="str">
            <v>H</v>
          </cell>
          <cell r="D553">
            <v>-1</v>
          </cell>
          <cell r="E553" t="str">
            <v>Neg. Marktwerte von Sicherungsgesch. innerer Wert (RLZ &lt; 1J)</v>
          </cell>
          <cell r="F553" t="str">
            <v>Neg. Market Values from Hedges (&lt;1yr)</v>
          </cell>
          <cell r="G553" t="str">
            <v>x</v>
          </cell>
          <cell r="H553">
            <v>1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</row>
        <row r="554">
          <cell r="A554">
            <v>2570312000</v>
          </cell>
          <cell r="C554" t="str">
            <v>H</v>
          </cell>
          <cell r="D554">
            <v>-1</v>
          </cell>
          <cell r="E554" t="str">
            <v>Neg. Marktwerte von Sicherungsgeschäften Zeitwert (RLZ &lt; 1J)</v>
          </cell>
          <cell r="G554" t="str">
            <v xml:space="preserve"> 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</row>
        <row r="555">
          <cell r="A555">
            <v>2570313000</v>
          </cell>
          <cell r="B555">
            <v>20480919</v>
          </cell>
          <cell r="C555" t="str">
            <v>H</v>
          </cell>
          <cell r="D555">
            <v>-1</v>
          </cell>
          <cell r="E555" t="str">
            <v>Neg. Marktwerte von Spekulationsgeschäften (RLZ &lt; 1 J)</v>
          </cell>
          <cell r="F555" t="str">
            <v>Neg. Market Values from Tradings (&lt;1yr)</v>
          </cell>
          <cell r="G555"/>
          <cell r="H555">
            <v>-1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5</v>
          </cell>
          <cell r="O555">
            <v>5</v>
          </cell>
        </row>
        <row r="556">
          <cell r="A556">
            <v>2570700000</v>
          </cell>
          <cell r="B556">
            <v>20450100</v>
          </cell>
          <cell r="C556" t="str">
            <v>H</v>
          </cell>
          <cell r="D556">
            <v>-1</v>
          </cell>
          <cell r="E556" t="str">
            <v>Verbindlichkeiten aus Wechseln (RLZ &lt; 1J)</v>
          </cell>
          <cell r="F556" t="str">
            <v>Liabilities on bills accept.(&lt;1yr)</v>
          </cell>
          <cell r="G556"/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</row>
        <row r="557">
          <cell r="A557">
            <v>2570711000</v>
          </cell>
          <cell r="B557">
            <v>20450101</v>
          </cell>
          <cell r="C557" t="str">
            <v>H</v>
          </cell>
          <cell r="D557">
            <v>-1</v>
          </cell>
          <cell r="E557" t="str">
            <v>Br. Verbindlichkeiten aus Wechseln (RLZ &lt; 1J)</v>
          </cell>
          <cell r="F557" t="str">
            <v>Liabilities on bills accept.(&lt;1yr)-gr. value</v>
          </cell>
          <cell r="G557"/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A558">
            <v>2570715000</v>
          </cell>
          <cell r="B558">
            <v>20450106</v>
          </cell>
          <cell r="C558" t="str">
            <v>S</v>
          </cell>
          <cell r="D558">
            <v>1</v>
          </cell>
          <cell r="E558" t="str">
            <v>WB Verbindlichkeiten aus Wechseln (RLZ &lt; 1J)</v>
          </cell>
          <cell r="F558" t="str">
            <v>Liabilities on bills accept.(&lt;1yr)-val. adj.</v>
          </cell>
          <cell r="G558" t="str">
            <v>x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A559">
            <v>2571000000</v>
          </cell>
          <cell r="B559" t="str">
            <v>New Position</v>
          </cell>
          <cell r="C559" t="str">
            <v>H</v>
          </cell>
          <cell r="D559">
            <v>-1</v>
          </cell>
          <cell r="E559" t="str">
            <v>Sonstige Verbindlichkeiten (RLZ &lt; 1J)</v>
          </cell>
          <cell r="F559" t="str">
            <v>Other liabilities (&lt;1yr)</v>
          </cell>
          <cell r="G559" t="str">
            <v>x</v>
          </cell>
          <cell r="H559">
            <v>427</v>
          </cell>
          <cell r="I559">
            <v>14</v>
          </cell>
          <cell r="J559">
            <v>117</v>
          </cell>
          <cell r="K559">
            <v>64</v>
          </cell>
          <cell r="L559">
            <v>19</v>
          </cell>
          <cell r="M559">
            <v>170</v>
          </cell>
          <cell r="N559">
            <v>1</v>
          </cell>
          <cell r="O559">
            <v>810</v>
          </cell>
        </row>
        <row r="560">
          <cell r="A560">
            <v>2571010000</v>
          </cell>
          <cell r="B560">
            <v>20480110</v>
          </cell>
          <cell r="C560" t="str">
            <v>H</v>
          </cell>
          <cell r="D560">
            <v>-1</v>
          </cell>
          <cell r="E560" t="str">
            <v>Sonst.Verb. aus sonst.Steuern (RLZ &lt; 1J)</v>
          </cell>
          <cell r="F560" t="str">
            <v>Other tax liabilities (&lt;1yr)</v>
          </cell>
          <cell r="G560"/>
          <cell r="H560">
            <v>75</v>
          </cell>
          <cell r="I560">
            <v>5</v>
          </cell>
          <cell r="J560">
            <v>12</v>
          </cell>
          <cell r="K560">
            <v>29</v>
          </cell>
          <cell r="L560">
            <v>3</v>
          </cell>
          <cell r="M560">
            <v>3</v>
          </cell>
          <cell r="N560">
            <v>0</v>
          </cell>
          <cell r="O560">
            <v>127</v>
          </cell>
        </row>
        <row r="561">
          <cell r="A561">
            <v>2571011000</v>
          </cell>
          <cell r="B561">
            <v>20480111</v>
          </cell>
          <cell r="C561" t="str">
            <v>H</v>
          </cell>
          <cell r="D561">
            <v>-1</v>
          </cell>
          <cell r="E561" t="str">
            <v>Br. Sonst.Verb. aus sonst.Steuern (RLZ &lt; 1J)</v>
          </cell>
          <cell r="F561" t="str">
            <v>Other tax liabilities (&lt;1yr) - gross value</v>
          </cell>
          <cell r="G561"/>
          <cell r="H561">
            <v>75</v>
          </cell>
          <cell r="I561">
            <v>5</v>
          </cell>
          <cell r="J561">
            <v>12</v>
          </cell>
          <cell r="K561">
            <v>29</v>
          </cell>
          <cell r="L561">
            <v>3</v>
          </cell>
          <cell r="M561">
            <v>3</v>
          </cell>
          <cell r="N561">
            <v>0</v>
          </cell>
          <cell r="O561">
            <v>127</v>
          </cell>
        </row>
        <row r="562">
          <cell r="A562">
            <v>2571015000</v>
          </cell>
          <cell r="B562">
            <v>20480116</v>
          </cell>
          <cell r="C562" t="str">
            <v>S</v>
          </cell>
          <cell r="D562">
            <v>1</v>
          </cell>
          <cell r="E562" t="str">
            <v>WB Sonst.Verb. aus sonst.Steuern (RLZ &lt; 1J)</v>
          </cell>
          <cell r="F562" t="str">
            <v>Other tax liabilities (&lt;1yr) - value adjust.</v>
          </cell>
          <cell r="G562" t="str">
            <v>x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2571040000</v>
          </cell>
          <cell r="B563">
            <v>20480210</v>
          </cell>
          <cell r="C563" t="str">
            <v>H</v>
          </cell>
          <cell r="D563">
            <v>-1</v>
          </cell>
          <cell r="E563" t="str">
            <v>Sonst.Verb.im Rahm.d.soz.Sich.(RLZ &lt; 1J)</v>
          </cell>
          <cell r="F563" t="str">
            <v>Other social sec. liab. (&lt;1yr)</v>
          </cell>
          <cell r="G563"/>
          <cell r="H563">
            <v>26</v>
          </cell>
          <cell r="I563">
            <v>1</v>
          </cell>
          <cell r="J563">
            <v>1</v>
          </cell>
          <cell r="K563">
            <v>-1</v>
          </cell>
          <cell r="L563">
            <v>0</v>
          </cell>
          <cell r="M563">
            <v>0</v>
          </cell>
          <cell r="N563">
            <v>0</v>
          </cell>
          <cell r="O563">
            <v>28</v>
          </cell>
        </row>
        <row r="564">
          <cell r="A564">
            <v>2571041000</v>
          </cell>
          <cell r="B564">
            <v>20480211</v>
          </cell>
          <cell r="C564" t="str">
            <v>H</v>
          </cell>
          <cell r="D564">
            <v>-1</v>
          </cell>
          <cell r="E564" t="str">
            <v>Br. Sonst.Verb.im Rahm.d.soz.Sich.(RLZ &lt; 1J)</v>
          </cell>
          <cell r="F564" t="str">
            <v>Other social sec. liab. (&lt;1yr)-gross value</v>
          </cell>
          <cell r="G564"/>
          <cell r="H564">
            <v>27</v>
          </cell>
          <cell r="I564">
            <v>1</v>
          </cell>
          <cell r="J564">
            <v>1</v>
          </cell>
          <cell r="K564">
            <v>-1</v>
          </cell>
          <cell r="L564">
            <v>0</v>
          </cell>
          <cell r="M564">
            <v>0</v>
          </cell>
          <cell r="N564">
            <v>0</v>
          </cell>
          <cell r="O564">
            <v>28</v>
          </cell>
        </row>
        <row r="565">
          <cell r="A565">
            <v>2571045000</v>
          </cell>
          <cell r="B565">
            <v>20480216</v>
          </cell>
          <cell r="C565" t="str">
            <v>S</v>
          </cell>
          <cell r="D565">
            <v>1</v>
          </cell>
          <cell r="E565" t="str">
            <v>WB Sonst.Verb.im Rahm.d.soz.Sich.(RLZ &lt; 1J)</v>
          </cell>
          <cell r="F565" t="str">
            <v>Other social sec. liab. (&lt;1yr)-value adjust.</v>
          </cell>
          <cell r="G565" t="str">
            <v>x</v>
          </cell>
          <cell r="H565">
            <v>1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</row>
        <row r="566">
          <cell r="A566">
            <v>2571070000</v>
          </cell>
          <cell r="B566" t="str">
            <v>New Position</v>
          </cell>
          <cell r="C566" t="str">
            <v>H</v>
          </cell>
          <cell r="D566">
            <v>-1</v>
          </cell>
          <cell r="E566" t="str">
            <v>so.Verb. Performance/Bonusprogramme (RLZ &lt; 1J)</v>
          </cell>
          <cell r="G566"/>
          <cell r="H566">
            <v>5</v>
          </cell>
          <cell r="I566">
            <v>1</v>
          </cell>
          <cell r="J566">
            <v>2</v>
          </cell>
          <cell r="K566">
            <v>2</v>
          </cell>
          <cell r="L566">
            <v>1</v>
          </cell>
          <cell r="M566">
            <v>0</v>
          </cell>
          <cell r="N566">
            <v>0</v>
          </cell>
          <cell r="O566">
            <v>12</v>
          </cell>
        </row>
        <row r="567">
          <cell r="A567">
            <v>2571080000</v>
          </cell>
          <cell r="B567" t="str">
            <v>New Position</v>
          </cell>
          <cell r="C567" t="str">
            <v>H</v>
          </cell>
          <cell r="D567">
            <v>-1</v>
          </cell>
          <cell r="E567" t="str">
            <v>Sonst.Verb. für externe Garantien (RLZ &lt;1J)</v>
          </cell>
          <cell r="G567"/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A568">
            <v>2571081000</v>
          </cell>
          <cell r="B568" t="str">
            <v>New Position</v>
          </cell>
          <cell r="C568" t="str">
            <v>H</v>
          </cell>
          <cell r="D568">
            <v>-1</v>
          </cell>
          <cell r="E568" t="str">
            <v>Br. Sonst.Verb. für externe Garantien (RLZ &lt;1J)</v>
          </cell>
          <cell r="G568"/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A569">
            <v>2571085000</v>
          </cell>
          <cell r="B569" t="str">
            <v>New Position</v>
          </cell>
          <cell r="C569" t="str">
            <v>S</v>
          </cell>
          <cell r="D569">
            <v>1</v>
          </cell>
          <cell r="E569" t="str">
            <v>WB Sonst.Verb. für externe Garantien (RLZ &lt;1J)</v>
          </cell>
          <cell r="G569" t="str">
            <v>x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</row>
        <row r="570">
          <cell r="A570">
            <v>2571090000</v>
          </cell>
          <cell r="B570">
            <v>20480910</v>
          </cell>
          <cell r="C570" t="str">
            <v>H</v>
          </cell>
          <cell r="D570">
            <v>-1</v>
          </cell>
          <cell r="E570" t="str">
            <v>Andere sonst.Verbindlichk. übrige (RLZ &lt; 1J)</v>
          </cell>
          <cell r="F570" t="str">
            <v>Rem. o.liab. misc. residue (&lt;1yr)</v>
          </cell>
          <cell r="G570" t="str">
            <v>x</v>
          </cell>
          <cell r="H570">
            <v>321</v>
          </cell>
          <cell r="I570">
            <v>7</v>
          </cell>
          <cell r="J570">
            <v>102</v>
          </cell>
          <cell r="K570">
            <v>34</v>
          </cell>
          <cell r="L570">
            <v>15</v>
          </cell>
          <cell r="M570">
            <v>167</v>
          </cell>
          <cell r="N570">
            <v>1</v>
          </cell>
          <cell r="O570">
            <v>643</v>
          </cell>
        </row>
        <row r="571">
          <cell r="A571">
            <v>2571091000</v>
          </cell>
          <cell r="B571">
            <v>20480911</v>
          </cell>
          <cell r="C571" t="str">
            <v>H</v>
          </cell>
          <cell r="D571">
            <v>-1</v>
          </cell>
          <cell r="E571" t="str">
            <v>Br. Andere sonst.Verbindlichk. übrige (RLZ &lt; 1J)</v>
          </cell>
          <cell r="F571" t="str">
            <v>Rem. o.liab. misc. residue (&lt;1yr)-gross value</v>
          </cell>
          <cell r="G571"/>
          <cell r="H571">
            <v>320</v>
          </cell>
          <cell r="I571">
            <v>6</v>
          </cell>
          <cell r="J571">
            <v>101</v>
          </cell>
          <cell r="K571">
            <v>33</v>
          </cell>
          <cell r="L571">
            <v>15</v>
          </cell>
          <cell r="M571">
            <v>167</v>
          </cell>
          <cell r="N571">
            <v>1</v>
          </cell>
          <cell r="O571">
            <v>643</v>
          </cell>
        </row>
        <row r="572">
          <cell r="A572">
            <v>2571095000</v>
          </cell>
          <cell r="B572">
            <v>20480916</v>
          </cell>
          <cell r="C572" t="str">
            <v>S</v>
          </cell>
          <cell r="D572">
            <v>1</v>
          </cell>
          <cell r="E572" t="str">
            <v>WB Andere sonst.Verbindlichk. übrige (RLZ &lt; 1J)</v>
          </cell>
          <cell r="F572" t="str">
            <v>Rem. o.liab. misc. residue (&lt;1yr)-value adj.</v>
          </cell>
          <cell r="G572" t="str">
            <v>x</v>
          </cell>
          <cell r="H572">
            <v>-1</v>
          </cell>
          <cell r="I572">
            <v>-1</v>
          </cell>
          <cell r="J572">
            <v>-1</v>
          </cell>
          <cell r="K572">
            <v>-1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</row>
        <row r="573">
          <cell r="A573">
            <v>2571400000</v>
          </cell>
          <cell r="B573">
            <v>20484100</v>
          </cell>
          <cell r="C573" t="str">
            <v>H</v>
          </cell>
          <cell r="D573">
            <v>-1</v>
          </cell>
          <cell r="E573" t="str">
            <v>So.Verb.gegen verb.Unternehmen</v>
          </cell>
          <cell r="F573" t="str">
            <v>Other liab. to gr.comp.</v>
          </cell>
          <cell r="G573"/>
          <cell r="H573">
            <v>734</v>
          </cell>
          <cell r="I573">
            <v>138</v>
          </cell>
          <cell r="J573">
            <v>72</v>
          </cell>
          <cell r="K573">
            <v>115</v>
          </cell>
          <cell r="L573">
            <v>31</v>
          </cell>
          <cell r="M573">
            <v>6</v>
          </cell>
          <cell r="N573">
            <v>0</v>
          </cell>
          <cell r="O573">
            <v>1096</v>
          </cell>
        </row>
        <row r="574">
          <cell r="A574">
            <v>2571412000</v>
          </cell>
          <cell r="B574">
            <v>20484101</v>
          </cell>
          <cell r="C574" t="str">
            <v>H</v>
          </cell>
          <cell r="D574">
            <v>-1</v>
          </cell>
          <cell r="E574" t="str">
            <v>Br. So.Verb.gegen verb.Unternehmen</v>
          </cell>
          <cell r="F574" t="str">
            <v>Other liab. to gr.comp. - gross value</v>
          </cell>
          <cell r="G574"/>
          <cell r="H574">
            <v>731</v>
          </cell>
          <cell r="I574">
            <v>138</v>
          </cell>
          <cell r="J574">
            <v>72</v>
          </cell>
          <cell r="K574">
            <v>115</v>
          </cell>
          <cell r="L574">
            <v>31</v>
          </cell>
          <cell r="M574">
            <v>6</v>
          </cell>
          <cell r="N574">
            <v>0</v>
          </cell>
          <cell r="O574">
            <v>1093</v>
          </cell>
        </row>
        <row r="575">
          <cell r="A575">
            <v>2571415000</v>
          </cell>
          <cell r="B575">
            <v>20484106</v>
          </cell>
          <cell r="C575" t="str">
            <v>S</v>
          </cell>
          <cell r="D575">
            <v>1</v>
          </cell>
          <cell r="E575" t="str">
            <v>WB So.Verb.gegen verb.Unternehmen</v>
          </cell>
          <cell r="F575" t="str">
            <v>Other liab. to gr.comp.( - value adjust.</v>
          </cell>
          <cell r="G575" t="str">
            <v>x</v>
          </cell>
          <cell r="H575">
            <v>-3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-3</v>
          </cell>
        </row>
        <row r="576">
          <cell r="A576">
            <v>2571419999</v>
          </cell>
          <cell r="B576" t="str">
            <v>New Position</v>
          </cell>
          <cell r="C576" t="str">
            <v>H</v>
          </cell>
          <cell r="D576">
            <v>-1</v>
          </cell>
          <cell r="E576" t="str">
            <v>So.Verb.gegen verb.Unternehmen (Diff.Konto)</v>
          </cell>
          <cell r="F576" t="str">
            <v>Other liab. to gr.comp. - diff. account</v>
          </cell>
          <cell r="G576"/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</row>
        <row r="577">
          <cell r="A577">
            <v>2571500000</v>
          </cell>
          <cell r="B577">
            <v>20485100</v>
          </cell>
          <cell r="C577" t="str">
            <v>H</v>
          </cell>
          <cell r="D577">
            <v>-1</v>
          </cell>
          <cell r="E577" t="str">
            <v>So.Verb.gegen Joint Venture</v>
          </cell>
          <cell r="F577" t="str">
            <v>Other liab. to joint vent.</v>
          </cell>
          <cell r="G577"/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</row>
        <row r="578">
          <cell r="A578">
            <v>2571512000</v>
          </cell>
          <cell r="B578">
            <v>20485101</v>
          </cell>
          <cell r="C578" t="str">
            <v>H</v>
          </cell>
          <cell r="D578">
            <v>-1</v>
          </cell>
          <cell r="E578" t="str">
            <v>Br. So.Verb.gegen Joint Venture</v>
          </cell>
          <cell r="F578" t="str">
            <v>Oth. liab. to joint vent. - gross val.</v>
          </cell>
          <cell r="G578"/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</row>
        <row r="579">
          <cell r="A579">
            <v>2571515000</v>
          </cell>
          <cell r="B579">
            <v>20485106</v>
          </cell>
          <cell r="C579" t="str">
            <v>S</v>
          </cell>
          <cell r="D579">
            <v>1</v>
          </cell>
          <cell r="E579" t="str">
            <v>WB So.Verb.gegen Joint Venture</v>
          </cell>
          <cell r="F579" t="str">
            <v>Oth. liab. to joint vent. - value adj.</v>
          </cell>
          <cell r="G579" t="str">
            <v>x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</row>
        <row r="580">
          <cell r="A580">
            <v>2571600000</v>
          </cell>
          <cell r="B580">
            <v>20486100</v>
          </cell>
          <cell r="C580" t="str">
            <v>H</v>
          </cell>
          <cell r="D580">
            <v>-1</v>
          </cell>
          <cell r="E580" t="str">
            <v>So.Verb.gegen ass. Untern.</v>
          </cell>
          <cell r="F580" t="str">
            <v>Other liab. to asso. co.</v>
          </cell>
          <cell r="G580"/>
          <cell r="H580">
            <v>0</v>
          </cell>
          <cell r="I580">
            <v>0</v>
          </cell>
          <cell r="J580">
            <v>1</v>
          </cell>
          <cell r="K580">
            <v>7</v>
          </cell>
          <cell r="L580">
            <v>0</v>
          </cell>
          <cell r="M580">
            <v>0</v>
          </cell>
          <cell r="N580">
            <v>0</v>
          </cell>
          <cell r="O580">
            <v>9</v>
          </cell>
        </row>
        <row r="581">
          <cell r="A581">
            <v>2571612000</v>
          </cell>
          <cell r="B581">
            <v>20486101</v>
          </cell>
          <cell r="C581" t="str">
            <v>H</v>
          </cell>
          <cell r="D581">
            <v>-1</v>
          </cell>
          <cell r="E581" t="str">
            <v>Br. So.Verb.gegen ass. Untern.</v>
          </cell>
          <cell r="F581" t="str">
            <v>Other liab. to asso. co.-gross value</v>
          </cell>
          <cell r="G581"/>
          <cell r="H581">
            <v>0</v>
          </cell>
          <cell r="I581">
            <v>0</v>
          </cell>
          <cell r="J581">
            <v>1</v>
          </cell>
          <cell r="K581">
            <v>7</v>
          </cell>
          <cell r="L581">
            <v>0</v>
          </cell>
          <cell r="M581">
            <v>0</v>
          </cell>
          <cell r="N581">
            <v>0</v>
          </cell>
          <cell r="O581">
            <v>9</v>
          </cell>
        </row>
        <row r="582">
          <cell r="A582">
            <v>2571615000</v>
          </cell>
          <cell r="B582">
            <v>20486106</v>
          </cell>
          <cell r="C582" t="str">
            <v>S</v>
          </cell>
          <cell r="D582">
            <v>1</v>
          </cell>
          <cell r="E582" t="str">
            <v>WB So.Verb.gegen ass. Untern.</v>
          </cell>
          <cell r="F582" t="str">
            <v>Other liab. to asso. co.-value adjust</v>
          </cell>
          <cell r="G582" t="str">
            <v>x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</row>
        <row r="583">
          <cell r="A583">
            <v>2571700000</v>
          </cell>
          <cell r="B583">
            <v>20487100</v>
          </cell>
          <cell r="C583" t="str">
            <v>H</v>
          </cell>
          <cell r="D583">
            <v>-1</v>
          </cell>
          <cell r="E583" t="str">
            <v>So.Verb.gegen Beteiligungen</v>
          </cell>
          <cell r="F583" t="str">
            <v>Other liab. to o. eq. inv.</v>
          </cell>
          <cell r="G583"/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A584">
            <v>2571712000</v>
          </cell>
          <cell r="B584">
            <v>20487101</v>
          </cell>
          <cell r="C584" t="str">
            <v>H</v>
          </cell>
          <cell r="D584">
            <v>-1</v>
          </cell>
          <cell r="E584" t="str">
            <v>Br. So.Verb.gegen Beteiligungen</v>
          </cell>
          <cell r="F584" t="str">
            <v>Other liab. to o. eq. inv.-gross value</v>
          </cell>
          <cell r="G584"/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A585">
            <v>2571715000</v>
          </cell>
          <cell r="B585">
            <v>20487106</v>
          </cell>
          <cell r="C585" t="str">
            <v>S</v>
          </cell>
          <cell r="D585">
            <v>1</v>
          </cell>
          <cell r="E585" t="str">
            <v>WB So.Verb.gegen Beteiligungen</v>
          </cell>
          <cell r="F585" t="str">
            <v>Other liab. to o. eq. inv.-value adj.</v>
          </cell>
          <cell r="G585" t="str">
            <v>x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A586">
            <v>2571800000</v>
          </cell>
          <cell r="B586" t="str">
            <v>New Position</v>
          </cell>
          <cell r="C586" t="str">
            <v>H</v>
          </cell>
          <cell r="D586">
            <v>-1</v>
          </cell>
          <cell r="E586" t="str">
            <v>Sonstige nicht finanzielle-Verbindlichkeiten kurzfristig</v>
          </cell>
          <cell r="G586"/>
          <cell r="H586">
            <v>204</v>
          </cell>
          <cell r="I586">
            <v>0</v>
          </cell>
          <cell r="J586">
            <v>3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208</v>
          </cell>
        </row>
        <row r="587">
          <cell r="A587">
            <v>2571812000</v>
          </cell>
          <cell r="B587" t="str">
            <v>New Position</v>
          </cell>
          <cell r="C587" t="str">
            <v>H</v>
          </cell>
          <cell r="D587">
            <v>-1</v>
          </cell>
          <cell r="E587" t="str">
            <v>Br. Sonstige nicht finanzielle-Verbindlichkeiten kurzfristig</v>
          </cell>
          <cell r="G587"/>
          <cell r="H587">
            <v>0</v>
          </cell>
          <cell r="I587">
            <v>0</v>
          </cell>
          <cell r="J587">
            <v>3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3</v>
          </cell>
        </row>
        <row r="588">
          <cell r="A588">
            <v>2571815000</v>
          </cell>
          <cell r="B588" t="str">
            <v>New Position</v>
          </cell>
          <cell r="C588" t="str">
            <v>S</v>
          </cell>
          <cell r="D588">
            <v>1</v>
          </cell>
          <cell r="E588" t="str">
            <v>WB Sonstige nicht finanzielle-Verbindlichkeiten kurzfristig</v>
          </cell>
          <cell r="F588"/>
          <cell r="G588" t="str">
            <v>x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-1</v>
          </cell>
        </row>
        <row r="589">
          <cell r="A589">
            <v>2571816000</v>
          </cell>
          <cell r="C589" t="str">
            <v>S</v>
          </cell>
          <cell r="D589">
            <v>-1</v>
          </cell>
          <cell r="E589" t="str">
            <v>Verpflichtungen aus Kundenbindungsprogrammen (RLZ &lt; 1J)</v>
          </cell>
          <cell r="F589"/>
          <cell r="G589" t="str">
            <v xml:space="preserve"> </v>
          </cell>
          <cell r="H589">
            <v>204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204</v>
          </cell>
        </row>
        <row r="590">
          <cell r="A590">
            <v>2580000000</v>
          </cell>
          <cell r="B590" t="str">
            <v>New Position</v>
          </cell>
          <cell r="C590" t="str">
            <v>H</v>
          </cell>
          <cell r="D590">
            <v>-1</v>
          </cell>
          <cell r="E590" t="str">
            <v>Abgegrenzte Aufwendungen übrige</v>
          </cell>
          <cell r="F590" t="str">
            <v>Other accruals</v>
          </cell>
          <cell r="G590"/>
          <cell r="H590">
            <v>354</v>
          </cell>
          <cell r="I590">
            <v>45</v>
          </cell>
          <cell r="J590">
            <v>133</v>
          </cell>
          <cell r="K590">
            <v>96</v>
          </cell>
          <cell r="L590">
            <v>10</v>
          </cell>
          <cell r="M590">
            <v>11</v>
          </cell>
          <cell r="N590">
            <v>0</v>
          </cell>
          <cell r="O590">
            <v>649</v>
          </cell>
        </row>
        <row r="591">
          <cell r="A591">
            <v>2581111000</v>
          </cell>
          <cell r="B591">
            <v>20330200</v>
          </cell>
          <cell r="C591" t="str">
            <v>H</v>
          </cell>
          <cell r="D591">
            <v>-1</v>
          </cell>
          <cell r="E591" t="str">
            <v>Abgegr. Aufw. sonstige Steuern/Zölle</v>
          </cell>
          <cell r="F591" t="str">
            <v>Accruals for other taxes/customs duty</v>
          </cell>
          <cell r="G591"/>
          <cell r="H591">
            <v>17</v>
          </cell>
          <cell r="I591">
            <v>0</v>
          </cell>
          <cell r="J591">
            <v>0</v>
          </cell>
          <cell r="K591">
            <v>2</v>
          </cell>
          <cell r="L591">
            <v>0</v>
          </cell>
          <cell r="M591">
            <v>0</v>
          </cell>
          <cell r="N591">
            <v>0</v>
          </cell>
          <cell r="O591">
            <v>19</v>
          </cell>
        </row>
        <row r="592">
          <cell r="A592">
            <v>2581400000</v>
          </cell>
          <cell r="B592" t="str">
            <v>New Position</v>
          </cell>
          <cell r="C592" t="str">
            <v>H</v>
          </cell>
          <cell r="D592">
            <v>-1</v>
          </cell>
          <cell r="E592" t="str">
            <v>Abgegr. Aufwendungen Personal</v>
          </cell>
          <cell r="F592" t="str">
            <v xml:space="preserve">Accruals personnel </v>
          </cell>
          <cell r="G592"/>
          <cell r="H592">
            <v>329</v>
          </cell>
          <cell r="I592">
            <v>45</v>
          </cell>
          <cell r="J592">
            <v>133</v>
          </cell>
          <cell r="K592">
            <v>85</v>
          </cell>
          <cell r="L592">
            <v>10</v>
          </cell>
          <cell r="M592">
            <v>10</v>
          </cell>
          <cell r="N592">
            <v>0</v>
          </cell>
          <cell r="O592">
            <v>612</v>
          </cell>
        </row>
        <row r="593">
          <cell r="A593">
            <v>2581411000</v>
          </cell>
          <cell r="B593">
            <v>20344200</v>
          </cell>
          <cell r="C593" t="str">
            <v>H</v>
          </cell>
          <cell r="D593">
            <v>-1</v>
          </cell>
          <cell r="E593" t="str">
            <v>Abgegr. Aufwendungen Ergebnisbeteiligung Personal</v>
          </cell>
          <cell r="F593" t="str">
            <v>Accruals for employee bonus</v>
          </cell>
          <cell r="G593"/>
          <cell r="H593">
            <v>119</v>
          </cell>
          <cell r="I593">
            <v>16</v>
          </cell>
          <cell r="J593">
            <v>59</v>
          </cell>
          <cell r="K593">
            <v>29</v>
          </cell>
          <cell r="L593">
            <v>10</v>
          </cell>
          <cell r="M593">
            <v>7</v>
          </cell>
          <cell r="N593">
            <v>0</v>
          </cell>
          <cell r="O593">
            <v>240</v>
          </cell>
        </row>
        <row r="594">
          <cell r="A594">
            <v>2581413000</v>
          </cell>
          <cell r="B594">
            <v>20344610</v>
          </cell>
          <cell r="C594" t="str">
            <v>H</v>
          </cell>
          <cell r="D594">
            <v>-1</v>
          </cell>
          <cell r="E594" t="str">
            <v>Abgegr. Aufw. Urlaub/Gleitzeit/Mehrarbeitszeit/-flugstunden</v>
          </cell>
          <cell r="F594" t="str">
            <v>Accruals for holiday, flexible work time</v>
          </cell>
          <cell r="G594"/>
          <cell r="H594">
            <v>115</v>
          </cell>
          <cell r="I594">
            <v>12</v>
          </cell>
          <cell r="J594">
            <v>67</v>
          </cell>
          <cell r="K594">
            <v>37</v>
          </cell>
          <cell r="L594">
            <v>0</v>
          </cell>
          <cell r="M594">
            <v>2</v>
          </cell>
          <cell r="N594">
            <v>0</v>
          </cell>
          <cell r="O594">
            <v>234</v>
          </cell>
        </row>
        <row r="595">
          <cell r="A595">
            <v>2581415000</v>
          </cell>
          <cell r="B595">
            <v>20344710</v>
          </cell>
          <cell r="C595" t="str">
            <v>H</v>
          </cell>
          <cell r="D595">
            <v>-1</v>
          </cell>
          <cell r="E595" t="str">
            <v>Abgegr. Aufw. übrige Personalkosten</v>
          </cell>
          <cell r="F595" t="str">
            <v>Accruals for other employee costs</v>
          </cell>
          <cell r="G595" t="str">
            <v>x</v>
          </cell>
          <cell r="H595">
            <v>95</v>
          </cell>
          <cell r="I595">
            <v>17</v>
          </cell>
          <cell r="J595">
            <v>7</v>
          </cell>
          <cell r="K595">
            <v>19</v>
          </cell>
          <cell r="L595">
            <v>0</v>
          </cell>
          <cell r="M595">
            <v>1</v>
          </cell>
          <cell r="N595">
            <v>0</v>
          </cell>
          <cell r="O595">
            <v>138</v>
          </cell>
        </row>
        <row r="596">
          <cell r="A596">
            <v>2581900000</v>
          </cell>
          <cell r="B596">
            <v>20344910</v>
          </cell>
          <cell r="C596" t="str">
            <v>H</v>
          </cell>
          <cell r="D596">
            <v>-1</v>
          </cell>
          <cell r="E596" t="str">
            <v>Abgegr. Aufwendungen übrige</v>
          </cell>
          <cell r="F596" t="str">
            <v>Accruals-miscellaneous residue</v>
          </cell>
          <cell r="G596"/>
          <cell r="H596">
            <v>8</v>
          </cell>
          <cell r="I596">
            <v>0</v>
          </cell>
          <cell r="J596">
            <v>0</v>
          </cell>
          <cell r="K596">
            <v>9</v>
          </cell>
          <cell r="L596">
            <v>0</v>
          </cell>
          <cell r="M596">
            <v>1</v>
          </cell>
          <cell r="N596">
            <v>0</v>
          </cell>
          <cell r="O596">
            <v>17</v>
          </cell>
        </row>
        <row r="597">
          <cell r="A597">
            <v>2590000000</v>
          </cell>
          <cell r="B597" t="str">
            <v>New Position</v>
          </cell>
          <cell r="C597" t="str">
            <v>H</v>
          </cell>
          <cell r="D597">
            <v>-1</v>
          </cell>
          <cell r="E597" t="str">
            <v>Erhaltene Anzahlungen und pass. Saldo Fertigungsaufträge</v>
          </cell>
          <cell r="F597" t="str">
            <v>Adv.payment crd.bal.product. orders and deferred income shortterm</v>
          </cell>
          <cell r="G597"/>
          <cell r="H597">
            <v>354</v>
          </cell>
          <cell r="I597">
            <v>6</v>
          </cell>
          <cell r="J597">
            <v>171</v>
          </cell>
          <cell r="K597">
            <v>6</v>
          </cell>
          <cell r="L597">
            <v>17</v>
          </cell>
          <cell r="M597">
            <v>4</v>
          </cell>
          <cell r="N597">
            <v>0</v>
          </cell>
          <cell r="O597">
            <v>558</v>
          </cell>
        </row>
        <row r="598">
          <cell r="A598">
            <v>2590100000</v>
          </cell>
          <cell r="B598" t="str">
            <v>New Position</v>
          </cell>
          <cell r="C598" t="str">
            <v>H</v>
          </cell>
          <cell r="D598">
            <v>-1</v>
          </cell>
          <cell r="E598" t="str">
            <v>Erhaltene Anzahlungen (RLZ &lt; 1J)</v>
          </cell>
          <cell r="F598" t="str">
            <v>Adv.payments. (&lt;1yr)</v>
          </cell>
          <cell r="G598"/>
          <cell r="H598">
            <v>21</v>
          </cell>
          <cell r="I598">
            <v>0</v>
          </cell>
          <cell r="J598">
            <v>33</v>
          </cell>
          <cell r="K598">
            <v>0</v>
          </cell>
          <cell r="L598">
            <v>0</v>
          </cell>
          <cell r="M598">
            <v>3</v>
          </cell>
          <cell r="N598">
            <v>0</v>
          </cell>
          <cell r="O598">
            <v>56</v>
          </cell>
        </row>
        <row r="599">
          <cell r="A599">
            <v>2590118000</v>
          </cell>
          <cell r="B599" t="str">
            <v>New Position</v>
          </cell>
          <cell r="C599" t="str">
            <v>H</v>
          </cell>
          <cell r="D599">
            <v>-1</v>
          </cell>
          <cell r="E599" t="str">
            <v>Erhaltene Anzahlungen Fremde (RLZ &lt; 1J)</v>
          </cell>
          <cell r="F599" t="str">
            <v>Advance payments-third parites (&lt;1yr)</v>
          </cell>
          <cell r="G599" t="str">
            <v>x</v>
          </cell>
          <cell r="H599">
            <v>21</v>
          </cell>
          <cell r="I599">
            <v>0</v>
          </cell>
          <cell r="J599">
            <v>18</v>
          </cell>
          <cell r="K599">
            <v>0</v>
          </cell>
          <cell r="L599">
            <v>0</v>
          </cell>
          <cell r="M599">
            <v>3</v>
          </cell>
          <cell r="N599">
            <v>0</v>
          </cell>
          <cell r="O599">
            <v>41</v>
          </cell>
        </row>
        <row r="600">
          <cell r="A600">
            <v>2590148000</v>
          </cell>
          <cell r="B600" t="str">
            <v>New Position</v>
          </cell>
          <cell r="C600" t="str">
            <v>H</v>
          </cell>
          <cell r="D600">
            <v>-1</v>
          </cell>
          <cell r="E600" t="str">
            <v>Erhaltene Anzahlungen verb.U. (RLZ &lt; 1J)</v>
          </cell>
          <cell r="F600" t="str">
            <v>Advance payments-group comp. (&lt;1yr)</v>
          </cell>
          <cell r="G600"/>
          <cell r="H600">
            <v>0</v>
          </cell>
          <cell r="I600">
            <v>0</v>
          </cell>
          <cell r="J600">
            <v>15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15</v>
          </cell>
        </row>
        <row r="601">
          <cell r="A601">
            <v>2590158000</v>
          </cell>
          <cell r="B601" t="str">
            <v>New Position</v>
          </cell>
          <cell r="C601" t="str">
            <v>H</v>
          </cell>
          <cell r="D601">
            <v>-1</v>
          </cell>
          <cell r="E601" t="str">
            <v>Erhaltene Anzahlungen Joint Venture (RLZ &lt; 1J)</v>
          </cell>
          <cell r="F601" t="str">
            <v>Advance payments-joint vent. (&lt;1yr)</v>
          </cell>
          <cell r="G601"/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</row>
        <row r="602">
          <cell r="A602">
            <v>2590168000</v>
          </cell>
          <cell r="B602" t="str">
            <v>New Position</v>
          </cell>
          <cell r="C602" t="str">
            <v>H</v>
          </cell>
          <cell r="D602">
            <v>-1</v>
          </cell>
          <cell r="E602" t="str">
            <v>Erhaltene Anzahlungen ass. Untern. (RLZ &lt; 1J)</v>
          </cell>
          <cell r="F602" t="str">
            <v>Advance payments-asso.co. (&lt;1yr)</v>
          </cell>
          <cell r="G602"/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</row>
        <row r="603">
          <cell r="A603">
            <v>2590178000</v>
          </cell>
          <cell r="B603" t="str">
            <v>New Position</v>
          </cell>
          <cell r="C603" t="str">
            <v>H</v>
          </cell>
          <cell r="D603">
            <v>-1</v>
          </cell>
          <cell r="E603" t="str">
            <v>Erhaltene Anzahlungen Beteiligungen (RLZ &lt; 1J)</v>
          </cell>
          <cell r="F603" t="str">
            <v>Advance payments-o.eq.inv. (&lt;1yr)</v>
          </cell>
          <cell r="G603"/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A604">
            <v>2591000000</v>
          </cell>
          <cell r="B604" t="str">
            <v>New Position</v>
          </cell>
          <cell r="C604" t="str">
            <v>H</v>
          </cell>
          <cell r="D604">
            <v>-1</v>
          </cell>
          <cell r="E604" t="str">
            <v>Passiver Saldo Fertigungsaufträge (RLZ &lt; 1J)</v>
          </cell>
          <cell r="F604" t="str">
            <v>Cred.bal.prod.order</v>
          </cell>
          <cell r="G604"/>
          <cell r="H604">
            <v>0</v>
          </cell>
          <cell r="I604">
            <v>0</v>
          </cell>
          <cell r="J604">
            <v>130</v>
          </cell>
          <cell r="K604">
            <v>0</v>
          </cell>
          <cell r="L604">
            <v>2</v>
          </cell>
          <cell r="M604">
            <v>0</v>
          </cell>
          <cell r="N604">
            <v>0</v>
          </cell>
          <cell r="O604">
            <v>132</v>
          </cell>
        </row>
        <row r="605">
          <cell r="A605">
            <v>2591118000</v>
          </cell>
          <cell r="B605" t="str">
            <v>New Position</v>
          </cell>
          <cell r="C605" t="str">
            <v>H</v>
          </cell>
          <cell r="D605">
            <v>-1</v>
          </cell>
          <cell r="E605" t="str">
            <v>Pass.Saldo Fertigungsaufträge Fremde</v>
          </cell>
          <cell r="G605" t="str">
            <v>x</v>
          </cell>
          <cell r="H605">
            <v>0</v>
          </cell>
          <cell r="I605">
            <v>0</v>
          </cell>
          <cell r="J605">
            <v>98</v>
          </cell>
          <cell r="K605">
            <v>0</v>
          </cell>
          <cell r="L605">
            <v>2</v>
          </cell>
          <cell r="M605">
            <v>0</v>
          </cell>
          <cell r="N605">
            <v>0</v>
          </cell>
          <cell r="O605">
            <v>100</v>
          </cell>
        </row>
        <row r="606">
          <cell r="A606">
            <v>2591119000</v>
          </cell>
          <cell r="B606">
            <v>20430161</v>
          </cell>
          <cell r="C606" t="str">
            <v>S</v>
          </cell>
          <cell r="D606">
            <v>1</v>
          </cell>
          <cell r="E606" t="str">
            <v>Pass.Saldo Fertigungsaufträge Fremde (RLZ &lt; 1J)</v>
          </cell>
          <cell r="F606" t="str">
            <v>Cred. bal. product. order-third parties</v>
          </cell>
          <cell r="G606"/>
          <cell r="H606">
            <v>0</v>
          </cell>
          <cell r="I606">
            <v>0</v>
          </cell>
          <cell r="J606">
            <v>193</v>
          </cell>
          <cell r="K606">
            <v>0</v>
          </cell>
          <cell r="L606">
            <v>6</v>
          </cell>
          <cell r="M606">
            <v>0</v>
          </cell>
          <cell r="N606">
            <v>0</v>
          </cell>
          <cell r="O606">
            <v>199</v>
          </cell>
        </row>
        <row r="607">
          <cell r="A607">
            <v>2591119100</v>
          </cell>
          <cell r="B607" t="str">
            <v>New Position</v>
          </cell>
          <cell r="C607" t="str">
            <v>H</v>
          </cell>
          <cell r="D607">
            <v>-1</v>
          </cell>
          <cell r="E607" t="str">
            <v>Erh. Anzahlungen Fremde (Pass.Saldo Fertigungsaufträge)</v>
          </cell>
          <cell r="G607"/>
          <cell r="H607">
            <v>0</v>
          </cell>
          <cell r="I607">
            <v>0</v>
          </cell>
          <cell r="J607">
            <v>291</v>
          </cell>
          <cell r="K607">
            <v>0</v>
          </cell>
          <cell r="L607">
            <v>8</v>
          </cell>
          <cell r="M607">
            <v>0</v>
          </cell>
          <cell r="N607">
            <v>0</v>
          </cell>
          <cell r="O607">
            <v>299</v>
          </cell>
        </row>
        <row r="608">
          <cell r="A608">
            <v>2591418000</v>
          </cell>
          <cell r="B608" t="str">
            <v>New Position</v>
          </cell>
          <cell r="C608" t="str">
            <v>H</v>
          </cell>
          <cell r="D608">
            <v>-1</v>
          </cell>
          <cell r="E608" t="str">
            <v>Pass.Saldo Fertigungsaufträge verb.Untern.</v>
          </cell>
          <cell r="G608"/>
          <cell r="H608">
            <v>0</v>
          </cell>
          <cell r="I608">
            <v>0</v>
          </cell>
          <cell r="J608">
            <v>32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32</v>
          </cell>
        </row>
        <row r="609">
          <cell r="A609">
            <v>2591419000</v>
          </cell>
          <cell r="B609">
            <v>20484161</v>
          </cell>
          <cell r="C609" t="str">
            <v>S</v>
          </cell>
          <cell r="D609">
            <v>1</v>
          </cell>
          <cell r="E609" t="str">
            <v>Pass.Saldo Fertigungsaufträge verb.Untern.</v>
          </cell>
          <cell r="F609" t="str">
            <v>Cred. bal.-product. orders-group comp.</v>
          </cell>
          <cell r="G609"/>
          <cell r="H609">
            <v>0</v>
          </cell>
          <cell r="I609">
            <v>0</v>
          </cell>
          <cell r="J609">
            <v>-31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-31</v>
          </cell>
        </row>
        <row r="610">
          <cell r="A610">
            <v>2591419100</v>
          </cell>
          <cell r="B610" t="str">
            <v>New Position</v>
          </cell>
          <cell r="C610" t="str">
            <v>H</v>
          </cell>
          <cell r="D610">
            <v>-1</v>
          </cell>
          <cell r="E610" t="str">
            <v>Erh. Anzahlungen verb. Untern. (Pass.Saldo Fertigungsaufträge)</v>
          </cell>
          <cell r="G610"/>
          <cell r="H610">
            <v>0</v>
          </cell>
          <cell r="I610">
            <v>0</v>
          </cell>
          <cell r="J610">
            <v>1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</v>
          </cell>
        </row>
        <row r="611">
          <cell r="A611">
            <v>2591518000</v>
          </cell>
          <cell r="B611" t="str">
            <v>New Position</v>
          </cell>
          <cell r="C611" t="str">
            <v>H</v>
          </cell>
          <cell r="D611">
            <v>-1</v>
          </cell>
          <cell r="E611" t="str">
            <v>Pass.Saldo Fertigungsaufträge Joint Venture</v>
          </cell>
          <cell r="G611"/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A612">
            <v>2591519000</v>
          </cell>
          <cell r="B612">
            <v>20485161</v>
          </cell>
          <cell r="C612" t="str">
            <v>S</v>
          </cell>
          <cell r="D612">
            <v>1</v>
          </cell>
          <cell r="E612" t="str">
            <v>Pass.Saldo Fertigungsaufträge Joint Venture</v>
          </cell>
          <cell r="F612" t="str">
            <v>Cred. bal.-product. orders-joint vent.</v>
          </cell>
          <cell r="G612"/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</row>
        <row r="613">
          <cell r="A613">
            <v>2591519100</v>
          </cell>
          <cell r="B613" t="str">
            <v>New Position</v>
          </cell>
          <cell r="C613" t="str">
            <v>H</v>
          </cell>
          <cell r="D613">
            <v>-1</v>
          </cell>
          <cell r="E613" t="str">
            <v>Erh. Anzahlungen Joint Venture (Pass.Saldo Fertigungsaufträge)</v>
          </cell>
          <cell r="G613"/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A614">
            <v>2591618000</v>
          </cell>
          <cell r="B614" t="str">
            <v>New Position</v>
          </cell>
          <cell r="C614" t="str">
            <v>H</v>
          </cell>
          <cell r="D614">
            <v>-1</v>
          </cell>
          <cell r="E614" t="str">
            <v>Pass.Saldo Fertigungsaufträge ass.Untern.</v>
          </cell>
          <cell r="G614"/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</row>
        <row r="615">
          <cell r="A615">
            <v>2591619000</v>
          </cell>
          <cell r="B615">
            <v>20486161</v>
          </cell>
          <cell r="C615" t="str">
            <v>S</v>
          </cell>
          <cell r="D615">
            <v>1</v>
          </cell>
          <cell r="E615" t="str">
            <v>Pass.Saldo Fertigungsaufträge ass.Untern.</v>
          </cell>
          <cell r="F615" t="str">
            <v>Cred.bal.-product. orders-asso. comp.</v>
          </cell>
          <cell r="G615"/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6">
          <cell r="A616">
            <v>2591619100</v>
          </cell>
          <cell r="B616" t="str">
            <v>New Position</v>
          </cell>
          <cell r="C616" t="str">
            <v>H</v>
          </cell>
          <cell r="D616">
            <v>-1</v>
          </cell>
          <cell r="E616" t="str">
            <v>Erh. Anzahlungen ass.Untern. (Pass.Saldo Fertigungsaufträge)</v>
          </cell>
          <cell r="G616"/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</row>
        <row r="617">
          <cell r="A617">
            <v>2591718000</v>
          </cell>
          <cell r="B617" t="str">
            <v>New Position</v>
          </cell>
          <cell r="C617" t="str">
            <v>H</v>
          </cell>
          <cell r="D617">
            <v>-1</v>
          </cell>
          <cell r="E617" t="str">
            <v>Pass.Saldo Fertigungsaufträge Bete.</v>
          </cell>
          <cell r="G617"/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</row>
        <row r="618">
          <cell r="A618">
            <v>2591719000</v>
          </cell>
          <cell r="B618">
            <v>20487161</v>
          </cell>
          <cell r="C618" t="str">
            <v>S</v>
          </cell>
          <cell r="D618">
            <v>1</v>
          </cell>
          <cell r="E618" t="str">
            <v>Pass.Saldo Fertigungsaufträge Bete.</v>
          </cell>
          <cell r="F618" t="str">
            <v>Cred. bal.-product. orders-o.eq.inv.</v>
          </cell>
          <cell r="G618"/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</row>
        <row r="619">
          <cell r="A619">
            <v>2591719100</v>
          </cell>
          <cell r="B619" t="str">
            <v>New Position</v>
          </cell>
          <cell r="C619" t="str">
            <v>H</v>
          </cell>
          <cell r="D619">
            <v>-1</v>
          </cell>
          <cell r="E619" t="str">
            <v>Erh. Anzahlungen Bete (Pass.Saldo Fertigungsaufträge)</v>
          </cell>
          <cell r="G619"/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</row>
        <row r="620">
          <cell r="A620">
            <v>2592015000</v>
          </cell>
          <cell r="B620">
            <v>20500010</v>
          </cell>
          <cell r="C620" t="str">
            <v>H</v>
          </cell>
          <cell r="D620">
            <v>-1</v>
          </cell>
          <cell r="E620" t="str">
            <v>Sonstige passive Rechnungsabgrenzungsposten (RLZ &lt; 1J)</v>
          </cell>
          <cell r="F620" t="str">
            <v>Deferred income (&lt;1yr)</v>
          </cell>
          <cell r="G620" t="str">
            <v>x</v>
          </cell>
          <cell r="H620">
            <v>10</v>
          </cell>
          <cell r="I620">
            <v>6</v>
          </cell>
          <cell r="J620">
            <v>8</v>
          </cell>
          <cell r="K620">
            <v>6</v>
          </cell>
          <cell r="L620">
            <v>15</v>
          </cell>
          <cell r="M620">
            <v>2</v>
          </cell>
          <cell r="N620">
            <v>0</v>
          </cell>
          <cell r="O620">
            <v>47</v>
          </cell>
        </row>
        <row r="621">
          <cell r="A621">
            <v>2592016000</v>
          </cell>
          <cell r="C621" t="str">
            <v>H</v>
          </cell>
          <cell r="D621">
            <v>-1</v>
          </cell>
          <cell r="E621" t="str">
            <v>Passiver RAP aus Kundenbindungsprogrammen (RLZ &lt;1J)</v>
          </cell>
          <cell r="G621" t="str">
            <v xml:space="preserve"> </v>
          </cell>
          <cell r="H621">
            <v>323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323</v>
          </cell>
        </row>
        <row r="622">
          <cell r="A622">
            <v>2600000000</v>
          </cell>
          <cell r="B622" t="str">
            <v>New Position</v>
          </cell>
          <cell r="C622" t="str">
            <v>H</v>
          </cell>
          <cell r="D622">
            <v>-1</v>
          </cell>
          <cell r="E622" t="str">
            <v>Effektive Ertragsteuerverpflichtungen</v>
          </cell>
          <cell r="F622" t="str">
            <v>Accruals/liabilities income tax</v>
          </cell>
          <cell r="G622"/>
          <cell r="H622">
            <v>53</v>
          </cell>
          <cell r="I622">
            <v>1</v>
          </cell>
          <cell r="J622">
            <v>1</v>
          </cell>
          <cell r="K622">
            <v>23</v>
          </cell>
          <cell r="L622">
            <v>0</v>
          </cell>
          <cell r="M622">
            <v>18</v>
          </cell>
          <cell r="N622">
            <v>0</v>
          </cell>
          <cell r="O622">
            <v>96</v>
          </cell>
        </row>
        <row r="623">
          <cell r="A623">
            <v>2600111000</v>
          </cell>
          <cell r="B623">
            <v>20330100</v>
          </cell>
          <cell r="C623" t="str">
            <v>H</v>
          </cell>
          <cell r="D623">
            <v>-1</v>
          </cell>
          <cell r="E623" t="str">
            <v>Abgegr. Ertragsteuerverpflichtungen</v>
          </cell>
          <cell r="F623" t="str">
            <v>Accruals for income tax</v>
          </cell>
          <cell r="G623" t="str">
            <v>x</v>
          </cell>
          <cell r="H623">
            <v>31</v>
          </cell>
          <cell r="I623">
            <v>1</v>
          </cell>
          <cell r="J623">
            <v>1</v>
          </cell>
          <cell r="K623">
            <v>20</v>
          </cell>
          <cell r="L623">
            <v>0</v>
          </cell>
          <cell r="M623">
            <v>6</v>
          </cell>
          <cell r="N623">
            <v>0</v>
          </cell>
          <cell r="O623">
            <v>59</v>
          </cell>
        </row>
        <row r="624">
          <cell r="A624">
            <v>2600115000</v>
          </cell>
          <cell r="B624" t="str">
            <v>New Position</v>
          </cell>
          <cell r="C624" t="str">
            <v>H</v>
          </cell>
          <cell r="D624">
            <v>-1</v>
          </cell>
          <cell r="E624" t="str">
            <v>Verbindlichkeiten aus Ertragsteuern</v>
          </cell>
          <cell r="F624" t="str">
            <v>Income tax liablilties</v>
          </cell>
          <cell r="G624"/>
          <cell r="H624">
            <v>22</v>
          </cell>
          <cell r="I624">
            <v>0</v>
          </cell>
          <cell r="J624">
            <v>0</v>
          </cell>
          <cell r="K624">
            <v>3</v>
          </cell>
          <cell r="L624">
            <v>0</v>
          </cell>
          <cell r="M624">
            <v>12</v>
          </cell>
          <cell r="N624">
            <v>0</v>
          </cell>
          <cell r="O624">
            <v>37</v>
          </cell>
        </row>
        <row r="625">
          <cell r="A625">
            <v>2690000000</v>
          </cell>
          <cell r="B625">
            <v>21000000</v>
          </cell>
          <cell r="C625" t="str">
            <v>H</v>
          </cell>
          <cell r="D625">
            <v>-1</v>
          </cell>
          <cell r="E625" t="str">
            <v>Passiva in Verb. m. langfr. VG, die zum Verkauf stehen</v>
          </cell>
          <cell r="F625" t="str">
            <v>Liabilities associated w.non-curr. assets held for sale</v>
          </cell>
          <cell r="G625"/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6">
          <cell r="A626">
            <v>2690003000</v>
          </cell>
          <cell r="B626">
            <v>21310000</v>
          </cell>
          <cell r="C626" t="str">
            <v>H</v>
          </cell>
          <cell r="D626">
            <v>-1</v>
          </cell>
          <cell r="E626" t="str">
            <v>PensionsRST in Verb. m. langfr. VG z.Verkauf</v>
          </cell>
          <cell r="F626" t="str">
            <v>Prov. for pensions asso.w.non-curr.assets held f.sale</v>
          </cell>
          <cell r="G626" t="str">
            <v>x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</row>
        <row r="627">
          <cell r="A627">
            <v>2690004000</v>
          </cell>
          <cell r="B627">
            <v>21320000</v>
          </cell>
          <cell r="C627" t="str">
            <v>H</v>
          </cell>
          <cell r="D627">
            <v>-1</v>
          </cell>
          <cell r="E627" t="str">
            <v>SteuerRST in Verb. m. langfr. VG z.Verkauf</v>
          </cell>
          <cell r="F627" t="str">
            <v xml:space="preserve">Prov. for taxes asso.w.non-curr.assets held f. sale </v>
          </cell>
          <cell r="G627"/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</row>
        <row r="628">
          <cell r="A628">
            <v>2690005000</v>
          </cell>
          <cell r="B628">
            <v>21340000</v>
          </cell>
          <cell r="C628" t="str">
            <v>H</v>
          </cell>
          <cell r="D628">
            <v>-1</v>
          </cell>
          <cell r="E628" t="str">
            <v>So. RST in Verb. m. langfr. VG z.Verkauf</v>
          </cell>
          <cell r="F628" t="str">
            <v>Other prov. asso.w.non-curr.assets held f. sale</v>
          </cell>
          <cell r="G628"/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</row>
        <row r="629">
          <cell r="A629">
            <v>2690006000</v>
          </cell>
          <cell r="B629" t="str">
            <v>New Position</v>
          </cell>
          <cell r="C629" t="str">
            <v>H</v>
          </cell>
          <cell r="D629">
            <v>-1</v>
          </cell>
          <cell r="E629" t="str">
            <v>Finanzschulden in Verb. m. langfr. VG z.Verkauf</v>
          </cell>
          <cell r="F629" t="str">
            <v>Financial liabilities asso.w.non-curr.assets held f.sale</v>
          </cell>
          <cell r="G629"/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</row>
        <row r="630">
          <cell r="A630">
            <v>2690007000</v>
          </cell>
          <cell r="B630">
            <v>21400000</v>
          </cell>
          <cell r="C630" t="str">
            <v>H</v>
          </cell>
          <cell r="D630">
            <v>-1</v>
          </cell>
          <cell r="E630" t="str">
            <v>Übrige Verbindlichkeiten in Verb. m. langfr. VG z.Verkauf</v>
          </cell>
          <cell r="F630" t="str">
            <v>Other liabilities ass.w.non-curr.assets held f. sale</v>
          </cell>
          <cell r="G630"/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</row>
        <row r="631">
          <cell r="A631">
            <v>2999999999</v>
          </cell>
          <cell r="B631">
            <v>0</v>
          </cell>
          <cell r="C631" t="str">
            <v>H</v>
          </cell>
          <cell r="D631">
            <v>-1</v>
          </cell>
          <cell r="E631" t="str">
            <v>Umgliederung statistische Steuerpositionen</v>
          </cell>
          <cell r="G631"/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</row>
        <row r="632">
          <cell r="A632" t="str">
            <v>GuV</v>
          </cell>
          <cell r="E632"/>
          <cell r="G632"/>
          <cell r="H632"/>
          <cell r="I632"/>
          <cell r="J632"/>
          <cell r="K632"/>
          <cell r="L632"/>
          <cell r="M632"/>
          <cell r="N632">
            <v>0</v>
          </cell>
          <cell r="O632"/>
        </row>
        <row r="633">
          <cell r="A633">
            <v>7000000000</v>
          </cell>
          <cell r="B633">
            <v>30000000</v>
          </cell>
          <cell r="C633" t="str">
            <v>H</v>
          </cell>
          <cell r="D633">
            <v>-1</v>
          </cell>
          <cell r="E633" t="str">
            <v>Gewinn- und Verlustrechnung Gesamtkosten</v>
          </cell>
          <cell r="F633" t="str">
            <v>INCOME STATEMENT</v>
          </cell>
          <cell r="G633"/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</row>
        <row r="634">
          <cell r="A634">
            <v>6900000000</v>
          </cell>
          <cell r="B634">
            <v>71000000</v>
          </cell>
          <cell r="C634" t="str">
            <v>H</v>
          </cell>
          <cell r="D634">
            <v>-1</v>
          </cell>
          <cell r="E634" t="str">
            <v>Konzernergebnis Wertposition</v>
          </cell>
          <cell r="F634" t="str">
            <v>Retained earnings / loss for the year xcheck</v>
          </cell>
          <cell r="G634"/>
          <cell r="H634">
            <v>358</v>
          </cell>
          <cell r="I634">
            <v>-26</v>
          </cell>
          <cell r="J634">
            <v>-56</v>
          </cell>
          <cell r="K634">
            <v>16</v>
          </cell>
          <cell r="L634">
            <v>-1</v>
          </cell>
          <cell r="M634">
            <v>19</v>
          </cell>
          <cell r="N634">
            <v>-118</v>
          </cell>
          <cell r="O634">
            <v>192</v>
          </cell>
        </row>
        <row r="635">
          <cell r="A635">
            <v>6800000000</v>
          </cell>
          <cell r="B635">
            <v>60900000</v>
          </cell>
          <cell r="C635" t="str">
            <v>H</v>
          </cell>
          <cell r="D635">
            <v>-1</v>
          </cell>
          <cell r="E635" t="str">
            <v>Konzernergebnis</v>
          </cell>
          <cell r="F635" t="str">
            <v>Retained earnings / loss for the year</v>
          </cell>
          <cell r="G635"/>
          <cell r="H635">
            <v>-358</v>
          </cell>
          <cell r="I635">
            <v>26</v>
          </cell>
          <cell r="J635">
            <v>56</v>
          </cell>
          <cell r="K635">
            <v>-16</v>
          </cell>
          <cell r="L635">
            <v>1</v>
          </cell>
          <cell r="M635">
            <v>-19</v>
          </cell>
          <cell r="N635">
            <v>118</v>
          </cell>
          <cell r="O635">
            <v>-192</v>
          </cell>
        </row>
        <row r="636">
          <cell r="A636">
            <v>6700000000</v>
          </cell>
          <cell r="B636">
            <v>60800000</v>
          </cell>
          <cell r="C636" t="str">
            <v>H</v>
          </cell>
          <cell r="D636">
            <v>-1</v>
          </cell>
          <cell r="E636" t="str">
            <v>Auf Fremde entfallendes Ergebnis</v>
          </cell>
          <cell r="F636" t="str">
            <v>Net profit / loss for minority interest</v>
          </cell>
          <cell r="G636" t="str">
            <v>x</v>
          </cell>
          <cell r="H636">
            <v>0</v>
          </cell>
          <cell r="I636">
            <v>0</v>
          </cell>
          <cell r="J636">
            <v>1</v>
          </cell>
          <cell r="K636">
            <v>-4</v>
          </cell>
          <cell r="L636">
            <v>0</v>
          </cell>
          <cell r="M636">
            <v>0</v>
          </cell>
          <cell r="N636">
            <v>0</v>
          </cell>
          <cell r="O636">
            <v>-3</v>
          </cell>
        </row>
        <row r="637">
          <cell r="A637">
            <v>6100000000</v>
          </cell>
          <cell r="B637">
            <v>60700000</v>
          </cell>
          <cell r="C637" t="str">
            <v>H</v>
          </cell>
          <cell r="D637">
            <v>-1</v>
          </cell>
          <cell r="E637" t="str">
            <v>Jahresüberschuß / Jahresfehlbetrag vor Fremdanteil</v>
          </cell>
          <cell r="F637" t="str">
            <v>Net profit / loss before minority interest</v>
          </cell>
          <cell r="G637"/>
          <cell r="H637">
            <v>-358</v>
          </cell>
          <cell r="I637">
            <v>26</v>
          </cell>
          <cell r="J637">
            <v>55</v>
          </cell>
          <cell r="K637">
            <v>-12</v>
          </cell>
          <cell r="L637">
            <v>1</v>
          </cell>
          <cell r="M637">
            <v>-19</v>
          </cell>
          <cell r="N637">
            <v>118</v>
          </cell>
          <cell r="O637">
            <v>-189</v>
          </cell>
        </row>
        <row r="638">
          <cell r="A638">
            <v>6190000000</v>
          </cell>
          <cell r="B638">
            <v>60400000</v>
          </cell>
          <cell r="C638" t="str">
            <v>H</v>
          </cell>
          <cell r="D638">
            <v>-1</v>
          </cell>
          <cell r="E638" t="str">
            <v>Jahresüberschuß/-fehlbetrag - aufzugebende Tätigkeit</v>
          </cell>
          <cell r="F638" t="str">
            <v>Net profit / loss discontinued operations</v>
          </cell>
          <cell r="G638" t="str">
            <v>x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</row>
        <row r="639">
          <cell r="A639">
            <v>6190300000</v>
          </cell>
          <cell r="B639">
            <v>60401000</v>
          </cell>
          <cell r="C639" t="str">
            <v>H</v>
          </cell>
          <cell r="D639">
            <v>-1</v>
          </cell>
          <cell r="E639" t="str">
            <v>EAT aus Unternehmensteilbereichen zum Verkauf</v>
          </cell>
          <cell r="F639" t="str">
            <v>EAT Discontinued Operations</v>
          </cell>
          <cell r="G639" t="str">
            <v>x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</row>
        <row r="640">
          <cell r="A640">
            <v>6190310000</v>
          </cell>
          <cell r="B640">
            <v>60401100</v>
          </cell>
          <cell r="C640" t="str">
            <v>H</v>
          </cell>
          <cell r="D640">
            <v>-1</v>
          </cell>
          <cell r="E640" t="str">
            <v>EBT aus UnternehmensTB zum Verkauf</v>
          </cell>
          <cell r="F640" t="str">
            <v>EBT Discontinued Operations</v>
          </cell>
          <cell r="G640" t="str">
            <v>x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</row>
        <row r="641">
          <cell r="A641">
            <v>6190311000</v>
          </cell>
          <cell r="B641">
            <v>60401110</v>
          </cell>
          <cell r="C641" t="str">
            <v>H</v>
          </cell>
          <cell r="D641">
            <v>-1</v>
          </cell>
          <cell r="E641" t="str">
            <v>Umsatzerlöse aus UnternehmensTB zum Verkauf</v>
          </cell>
          <cell r="F641" t="str">
            <v>Revenue Discontinued Operations</v>
          </cell>
          <cell r="G641" t="str">
            <v>x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</row>
        <row r="642">
          <cell r="A642">
            <v>6190312000</v>
          </cell>
          <cell r="B642">
            <v>60401120</v>
          </cell>
          <cell r="C642" t="str">
            <v>H</v>
          </cell>
          <cell r="D642">
            <v>-1</v>
          </cell>
          <cell r="E642" t="str">
            <v>Übr. Erträge aus UnternehmensTB zum Verkauf</v>
          </cell>
          <cell r="F642" t="str">
            <v>Other Income Discontinued Operations</v>
          </cell>
          <cell r="G642"/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</row>
        <row r="643">
          <cell r="A643">
            <v>6190313000</v>
          </cell>
          <cell r="B643">
            <v>60401130</v>
          </cell>
          <cell r="C643" t="str">
            <v>S</v>
          </cell>
          <cell r="D643">
            <v>1</v>
          </cell>
          <cell r="E643" t="str">
            <v>Aufwendungen aus UnternehmensTB zum Verkauf</v>
          </cell>
          <cell r="F643" t="str">
            <v>Expenses Discontinued Operations</v>
          </cell>
          <cell r="G643"/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</row>
        <row r="644">
          <cell r="A644">
            <v>6190321000</v>
          </cell>
          <cell r="B644">
            <v>60401200</v>
          </cell>
          <cell r="C644" t="str">
            <v>H</v>
          </cell>
          <cell r="D644">
            <v>-1</v>
          </cell>
          <cell r="E644" t="str">
            <v>Steuern aus UnternehmensTB zum Verkauf</v>
          </cell>
          <cell r="F644" t="str">
            <v>Taxes Discontinued Operations</v>
          </cell>
          <cell r="G644"/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</row>
        <row r="645">
          <cell r="A645">
            <v>6190400000</v>
          </cell>
          <cell r="B645">
            <v>60402000</v>
          </cell>
          <cell r="C645" t="str">
            <v>H</v>
          </cell>
          <cell r="D645">
            <v>-1</v>
          </cell>
          <cell r="E645" t="str">
            <v>EAT aus Bewertung v. UnternehmensTB zum Verkauf</v>
          </cell>
          <cell r="F645" t="str">
            <v>EAT from measurement of Discontinued Operations</v>
          </cell>
          <cell r="G645"/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</row>
        <row r="646">
          <cell r="A646">
            <v>6190410000</v>
          </cell>
          <cell r="B646">
            <v>60402100</v>
          </cell>
          <cell r="C646" t="str">
            <v>H</v>
          </cell>
          <cell r="D646">
            <v>-1</v>
          </cell>
          <cell r="E646" t="str">
            <v>EBT aus Bewertung v. UnternehmensTB zum Verkauf</v>
          </cell>
          <cell r="F646" t="str">
            <v>EBT from measurement of Discontinued Operations</v>
          </cell>
          <cell r="G646" t="str">
            <v>x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</row>
        <row r="647">
          <cell r="A647">
            <v>6190411000</v>
          </cell>
          <cell r="B647">
            <v>60402110</v>
          </cell>
          <cell r="C647" t="str">
            <v>H</v>
          </cell>
          <cell r="D647">
            <v>-1</v>
          </cell>
          <cell r="E647" t="str">
            <v>Gewinn aus Bewertung v. UnternehmensTB zum Verkauf</v>
          </cell>
          <cell r="F647" t="str">
            <v>Gain from measurement of Discontinued Operations</v>
          </cell>
          <cell r="G647" t="str">
            <v>x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</row>
        <row r="648">
          <cell r="A648">
            <v>6190412000</v>
          </cell>
          <cell r="B648">
            <v>60402120</v>
          </cell>
          <cell r="C648" t="str">
            <v>H</v>
          </cell>
          <cell r="D648">
            <v>-1</v>
          </cell>
          <cell r="E648" t="str">
            <v>Verlust aus Bewertung v. UnternehmensTB zum Verkauf</v>
          </cell>
          <cell r="F648" t="str">
            <v>Loss from measurement of Discontinued Operations</v>
          </cell>
          <cell r="G648"/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</row>
        <row r="649">
          <cell r="A649">
            <v>6190421000</v>
          </cell>
          <cell r="B649">
            <v>60402200</v>
          </cell>
          <cell r="C649" t="str">
            <v>H</v>
          </cell>
          <cell r="D649">
            <v>-1</v>
          </cell>
          <cell r="E649" t="str">
            <v>Steuern aus Bewertung v. UnternehmensTB zum Verkauf</v>
          </cell>
          <cell r="F649" t="str">
            <v>Taxes from measurement of Discontinued Operations</v>
          </cell>
          <cell r="G649"/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</row>
        <row r="650">
          <cell r="A650">
            <v>6110000000</v>
          </cell>
          <cell r="B650">
            <v>60200000</v>
          </cell>
          <cell r="C650" t="str">
            <v>H</v>
          </cell>
          <cell r="D650">
            <v>-1</v>
          </cell>
          <cell r="E650" t="str">
            <v xml:space="preserve">Jahresüberschuß/-fehlbetrag - fortzusetzende Tätigkeit </v>
          </cell>
          <cell r="F650" t="str">
            <v>Net profit / loss continued operations</v>
          </cell>
          <cell r="G650"/>
          <cell r="H650">
            <v>-358</v>
          </cell>
          <cell r="I650">
            <v>26</v>
          </cell>
          <cell r="J650">
            <v>55</v>
          </cell>
          <cell r="K650">
            <v>-12</v>
          </cell>
          <cell r="L650">
            <v>1</v>
          </cell>
          <cell r="M650">
            <v>-19</v>
          </cell>
          <cell r="N650">
            <v>118</v>
          </cell>
          <cell r="O650">
            <v>-189</v>
          </cell>
        </row>
        <row r="651">
          <cell r="A651">
            <v>6119000000</v>
          </cell>
          <cell r="B651">
            <v>60190000</v>
          </cell>
          <cell r="C651" t="str">
            <v>H</v>
          </cell>
          <cell r="D651">
            <v>-1</v>
          </cell>
          <cell r="E651" t="str">
            <v>Ergebnisabführung an die Obergesellschaft</v>
          </cell>
          <cell r="F651" t="str">
            <v>Profit transfer to parent company</v>
          </cell>
          <cell r="G651"/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</row>
        <row r="652">
          <cell r="A652">
            <v>6119500000</v>
          </cell>
          <cell r="B652" t="str">
            <v>New Position</v>
          </cell>
          <cell r="C652" t="str">
            <v>H</v>
          </cell>
          <cell r="D652">
            <v>-1</v>
          </cell>
          <cell r="E652" t="str">
            <v>Veränderung Gesellschafter-Kapitalkonto</v>
          </cell>
          <cell r="F652" t="str">
            <v>Change in capital account partnership</v>
          </cell>
          <cell r="G652" t="str">
            <v>x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</row>
        <row r="653">
          <cell r="A653">
            <v>6111000000</v>
          </cell>
          <cell r="B653" t="str">
            <v>New Position</v>
          </cell>
          <cell r="C653" t="str">
            <v>H</v>
          </cell>
          <cell r="D653">
            <v>-1</v>
          </cell>
          <cell r="E653" t="str">
            <v>Ergebnis nach Ertragsteuern</v>
          </cell>
          <cell r="F653" t="str">
            <v>Profit/loss after income tax</v>
          </cell>
          <cell r="G653"/>
          <cell r="H653">
            <v>-358</v>
          </cell>
          <cell r="I653">
            <v>26</v>
          </cell>
          <cell r="J653">
            <v>55</v>
          </cell>
          <cell r="K653">
            <v>-12</v>
          </cell>
          <cell r="L653">
            <v>1</v>
          </cell>
          <cell r="M653">
            <v>-19</v>
          </cell>
          <cell r="N653">
            <v>118</v>
          </cell>
          <cell r="O653">
            <v>-189</v>
          </cell>
        </row>
        <row r="654">
          <cell r="A654">
            <v>5200000000</v>
          </cell>
          <cell r="B654">
            <v>40180001</v>
          </cell>
          <cell r="C654" t="str">
            <v>H</v>
          </cell>
          <cell r="D654">
            <v>-1</v>
          </cell>
          <cell r="E654" t="str">
            <v>Ergebnis vor Ertragsteuern</v>
          </cell>
          <cell r="F654" t="str">
            <v>Profit/loss before income tax</v>
          </cell>
          <cell r="G654"/>
          <cell r="H654">
            <v>-510</v>
          </cell>
          <cell r="I654">
            <v>32</v>
          </cell>
          <cell r="J654">
            <v>68</v>
          </cell>
          <cell r="K654">
            <v>-13</v>
          </cell>
          <cell r="L654">
            <v>1</v>
          </cell>
          <cell r="M654">
            <v>-14</v>
          </cell>
          <cell r="N654">
            <v>122</v>
          </cell>
          <cell r="O654">
            <v>-313</v>
          </cell>
        </row>
        <row r="655">
          <cell r="A655">
            <v>3000000000</v>
          </cell>
          <cell r="B655">
            <v>30000101</v>
          </cell>
          <cell r="C655" t="str">
            <v>H</v>
          </cell>
          <cell r="D655">
            <v>-1</v>
          </cell>
          <cell r="E655" t="str">
            <v>Ergebnis der betrieblichen Tätigkeit</v>
          </cell>
          <cell r="F655" t="str">
            <v>Profit from operating activities</v>
          </cell>
          <cell r="G655"/>
          <cell r="H655">
            <v>-485</v>
          </cell>
          <cell r="I655">
            <v>29</v>
          </cell>
          <cell r="J655">
            <v>72</v>
          </cell>
          <cell r="K655">
            <v>-6</v>
          </cell>
          <cell r="L655">
            <v>2</v>
          </cell>
          <cell r="M655">
            <v>25</v>
          </cell>
          <cell r="N655">
            <v>-97</v>
          </cell>
          <cell r="O655">
            <v>-460</v>
          </cell>
        </row>
        <row r="656">
          <cell r="A656">
            <v>3100000000</v>
          </cell>
          <cell r="B656">
            <v>30100000</v>
          </cell>
          <cell r="C656" t="str">
            <v>H</v>
          </cell>
          <cell r="D656">
            <v>-1</v>
          </cell>
          <cell r="E656" t="str">
            <v>Umsatzerlöse</v>
          </cell>
          <cell r="F656" t="str">
            <v>Revenue</v>
          </cell>
          <cell r="G656"/>
          <cell r="H656">
            <v>5069</v>
          </cell>
          <cell r="I656">
            <v>600</v>
          </cell>
          <cell r="J656">
            <v>994</v>
          </cell>
          <cell r="K656">
            <v>569</v>
          </cell>
          <cell r="L656">
            <v>150</v>
          </cell>
          <cell r="M656">
            <v>0</v>
          </cell>
          <cell r="N656">
            <v>0</v>
          </cell>
          <cell r="O656">
            <v>7381</v>
          </cell>
        </row>
        <row r="657">
          <cell r="A657">
            <v>3110000000</v>
          </cell>
          <cell r="B657">
            <v>30100010</v>
          </cell>
          <cell r="C657" t="str">
            <v>H</v>
          </cell>
          <cell r="D657">
            <v>-1</v>
          </cell>
          <cell r="E657" t="str">
            <v>Umsatzerlöse-Verkehrserlöse</v>
          </cell>
          <cell r="F657" t="str">
            <v>Revenue - traffic revenue</v>
          </cell>
          <cell r="G657" t="str">
            <v>x</v>
          </cell>
          <cell r="H657">
            <v>4910</v>
          </cell>
          <cell r="I657">
            <v>584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5493</v>
          </cell>
        </row>
        <row r="658">
          <cell r="A658">
            <v>3110100000</v>
          </cell>
          <cell r="B658">
            <v>30100100</v>
          </cell>
          <cell r="C658" t="str">
            <v>H</v>
          </cell>
          <cell r="D658">
            <v>-1</v>
          </cell>
          <cell r="E658" t="str">
            <v>Umsatzerlöse Passage</v>
          </cell>
          <cell r="F658" t="str">
            <v>Revenue - passenger sector</v>
          </cell>
          <cell r="G658" t="str">
            <v>x</v>
          </cell>
          <cell r="H658">
            <v>4317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4317</v>
          </cell>
        </row>
        <row r="659">
          <cell r="A659">
            <v>3110111000</v>
          </cell>
          <cell r="B659">
            <v>30110110</v>
          </cell>
          <cell r="C659" t="str">
            <v>H</v>
          </cell>
          <cell r="D659">
            <v>-1</v>
          </cell>
          <cell r="E659" t="str">
            <v>Bruttoerlöse Passage Linie</v>
          </cell>
          <cell r="F659" t="str">
            <v>Traffic revenue - passenger scheduled - gross</v>
          </cell>
          <cell r="G659"/>
          <cell r="H659">
            <v>4187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4187</v>
          </cell>
        </row>
        <row r="660">
          <cell r="A660">
            <v>3110112000</v>
          </cell>
          <cell r="C660" t="str">
            <v>H</v>
          </cell>
          <cell r="D660">
            <v>-1</v>
          </cell>
          <cell r="E660" t="str">
            <v>Erlöse Luftverkehrsteuer Passage (dt. und österr.)</v>
          </cell>
          <cell r="G660"/>
          <cell r="H660">
            <v>60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60</v>
          </cell>
        </row>
        <row r="661">
          <cell r="A661">
            <v>3110115000</v>
          </cell>
          <cell r="B661" t="str">
            <v>New Position</v>
          </cell>
          <cell r="C661" t="str">
            <v>S</v>
          </cell>
          <cell r="D661">
            <v>1</v>
          </cell>
          <cell r="E661" t="str">
            <v>Erlöskorrekturen Passage Linie</v>
          </cell>
          <cell r="F661" t="str">
            <v>Deduct. traffic revenue - passenger scheduled</v>
          </cell>
          <cell r="G661" t="str">
            <v>x</v>
          </cell>
          <cell r="H661">
            <v>-63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-63</v>
          </cell>
        </row>
        <row r="662">
          <cell r="A662">
            <v>3110115530</v>
          </cell>
          <cell r="B662" t="str">
            <v>New Position</v>
          </cell>
          <cell r="C662" t="str">
            <v>S</v>
          </cell>
          <cell r="D662">
            <v>1</v>
          </cell>
          <cell r="E662" t="str">
            <v>Erlöskorrekturen Passage Linie aus Währungsdiff.</v>
          </cell>
          <cell r="F662" t="str">
            <v>Deduct. traffic rev.-pass. scheduled exch.rate diff.</v>
          </cell>
          <cell r="G662"/>
          <cell r="H662">
            <v>-15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-15</v>
          </cell>
        </row>
        <row r="663">
          <cell r="A663">
            <v>3110115540</v>
          </cell>
          <cell r="B663" t="str">
            <v>New Position</v>
          </cell>
          <cell r="C663" t="str">
            <v>S</v>
          </cell>
          <cell r="D663">
            <v>1</v>
          </cell>
          <cell r="E663" t="str">
            <v>Erlöskorrekturen Dokumentenförderung / Marktpreisanpassung</v>
          </cell>
          <cell r="G663"/>
          <cell r="H663">
            <v>6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6</v>
          </cell>
        </row>
        <row r="664">
          <cell r="A664">
            <v>3110115590</v>
          </cell>
          <cell r="B664">
            <v>30120110</v>
          </cell>
          <cell r="C664" t="str">
            <v>S</v>
          </cell>
          <cell r="D664">
            <v>1</v>
          </cell>
          <cell r="E664" t="str">
            <v>Erlöskorrekturen Passage Linie übrige</v>
          </cell>
          <cell r="F664" t="str">
            <v>Deduct. traffic rev.-pass. scheduled other</v>
          </cell>
          <cell r="G664" t="str">
            <v>x</v>
          </cell>
          <cell r="H664">
            <v>-54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-54</v>
          </cell>
        </row>
        <row r="665">
          <cell r="A665">
            <v>3110121000</v>
          </cell>
          <cell r="B665">
            <v>30110120</v>
          </cell>
          <cell r="C665" t="str">
            <v>H</v>
          </cell>
          <cell r="D665">
            <v>-1</v>
          </cell>
          <cell r="E665" t="str">
            <v>Bruttoerlöse Passage Charter</v>
          </cell>
          <cell r="F665" t="str">
            <v>Traffic revenue - passenger charter - gross</v>
          </cell>
          <cell r="G665"/>
          <cell r="H665">
            <v>7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7</v>
          </cell>
        </row>
        <row r="666">
          <cell r="A666">
            <v>3110122000</v>
          </cell>
          <cell r="C666" t="str">
            <v>H</v>
          </cell>
          <cell r="D666">
            <v>-1</v>
          </cell>
          <cell r="E666" t="str">
            <v>Erlöse Luftverkehrsteuer Charter (dt. und österr.)</v>
          </cell>
          <cell r="G666"/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</row>
        <row r="667">
          <cell r="A667">
            <v>3110125000</v>
          </cell>
          <cell r="B667" t="str">
            <v>New Position</v>
          </cell>
          <cell r="C667" t="str">
            <v>S</v>
          </cell>
          <cell r="D667">
            <v>1</v>
          </cell>
          <cell r="E667" t="str">
            <v>Erlöskorrekturen Passage Charter</v>
          </cell>
          <cell r="F667" t="str">
            <v>Deduct. traffic revenue - passenger charter</v>
          </cell>
          <cell r="G667"/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</row>
        <row r="668">
          <cell r="A668">
            <v>3110125530</v>
          </cell>
          <cell r="B668" t="str">
            <v>New Position</v>
          </cell>
          <cell r="C668" t="str">
            <v>S</v>
          </cell>
          <cell r="D668">
            <v>1</v>
          </cell>
          <cell r="E668" t="str">
            <v>Erlöskorrekturen Passage Charter aus Währungsdiff.</v>
          </cell>
          <cell r="F668" t="str">
            <v>Deduct. traffic rev.-pass. charter exch.rate diff.</v>
          </cell>
          <cell r="G668"/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</row>
        <row r="669">
          <cell r="A669">
            <v>3110125590</v>
          </cell>
          <cell r="B669">
            <v>30120120</v>
          </cell>
          <cell r="C669" t="str">
            <v>S</v>
          </cell>
          <cell r="D669">
            <v>1</v>
          </cell>
          <cell r="E669" t="str">
            <v>Erlöskorrekturen Passage Charter übrige</v>
          </cell>
          <cell r="F669" t="str">
            <v>Deduct. traffic rev.-pass. charter other</v>
          </cell>
          <cell r="G669" t="str">
            <v>x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</row>
        <row r="670">
          <cell r="A670">
            <v>3110131000</v>
          </cell>
          <cell r="B670">
            <v>30110180</v>
          </cell>
          <cell r="C670" t="str">
            <v>H</v>
          </cell>
          <cell r="D670">
            <v>-1</v>
          </cell>
          <cell r="E670" t="str">
            <v>Erlöse Passsage Mitarbeiterprivatreisen</v>
          </cell>
          <cell r="F670" t="str">
            <v>Traffic rev.-pass.sector.-empl. private trav.</v>
          </cell>
          <cell r="G670"/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</row>
        <row r="671">
          <cell r="A671">
            <v>3110200000</v>
          </cell>
          <cell r="B671" t="str">
            <v>New Position</v>
          </cell>
          <cell r="C671" t="str">
            <v>H</v>
          </cell>
          <cell r="D671">
            <v>-1</v>
          </cell>
          <cell r="E671" t="str">
            <v>Umsatzerlöse No Frills</v>
          </cell>
          <cell r="F671" t="str">
            <v>Revenue - no frills</v>
          </cell>
          <cell r="G671"/>
          <cell r="H671">
            <v>339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339</v>
          </cell>
        </row>
        <row r="672">
          <cell r="A672">
            <v>3110211000</v>
          </cell>
          <cell r="B672" t="str">
            <v>New Position</v>
          </cell>
          <cell r="C672" t="str">
            <v>H</v>
          </cell>
          <cell r="D672">
            <v>-1</v>
          </cell>
          <cell r="E672" t="str">
            <v>Bruttoerlöse No Frills</v>
          </cell>
          <cell r="F672" t="str">
            <v>Traffic revenue - no frills - gross</v>
          </cell>
          <cell r="G672"/>
          <cell r="H672">
            <v>324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324</v>
          </cell>
        </row>
        <row r="673">
          <cell r="A673">
            <v>3110212000</v>
          </cell>
          <cell r="C673" t="str">
            <v>H</v>
          </cell>
          <cell r="D673">
            <v>-1</v>
          </cell>
          <cell r="E673" t="str">
            <v>Erlöse Luftverkehrsteuer No Frills (dt. und österr.)</v>
          </cell>
          <cell r="F673"/>
          <cell r="G673"/>
          <cell r="H673">
            <v>15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15</v>
          </cell>
        </row>
        <row r="674">
          <cell r="A674">
            <v>3110215000</v>
          </cell>
          <cell r="B674" t="str">
            <v>New Position</v>
          </cell>
          <cell r="C674" t="str">
            <v>S</v>
          </cell>
          <cell r="D674">
            <v>1</v>
          </cell>
          <cell r="E674" t="str">
            <v>Erlöskorrekturen No Frills</v>
          </cell>
          <cell r="F674" t="str">
            <v>Deduct. traffic renvenue - no frills</v>
          </cell>
          <cell r="G674" t="str">
            <v>x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</row>
        <row r="675">
          <cell r="A675">
            <v>3110215530</v>
          </cell>
          <cell r="B675" t="str">
            <v>New Position</v>
          </cell>
          <cell r="C675" t="str">
            <v>S</v>
          </cell>
          <cell r="D675">
            <v>1</v>
          </cell>
          <cell r="E675" t="str">
            <v>Erlöskorrekturen No Frills aus Währungsdiff.</v>
          </cell>
          <cell r="F675" t="str">
            <v>Deduct. traffic renvenue - no frills exch.rate diff.</v>
          </cell>
          <cell r="G675"/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</row>
        <row r="676">
          <cell r="A676">
            <v>3110215590</v>
          </cell>
          <cell r="B676" t="str">
            <v>New Position</v>
          </cell>
          <cell r="C676" t="str">
            <v>S</v>
          </cell>
          <cell r="D676">
            <v>1</v>
          </cell>
          <cell r="E676" t="str">
            <v>Erlöskorrekturen No Frills übrige</v>
          </cell>
          <cell r="F676" t="str">
            <v>Deduct. traffic renvenue - no frills other</v>
          </cell>
          <cell r="G676" t="str">
            <v>x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</row>
        <row r="677">
          <cell r="A677">
            <v>3110500000</v>
          </cell>
          <cell r="B677">
            <v>30100200</v>
          </cell>
          <cell r="C677" t="str">
            <v>H</v>
          </cell>
          <cell r="D677">
            <v>-1</v>
          </cell>
          <cell r="E677" t="str">
            <v>Umsatzerlöse Fracht</v>
          </cell>
          <cell r="F677" t="str">
            <v>Revenue - freight sector</v>
          </cell>
          <cell r="G677"/>
          <cell r="H677">
            <v>246</v>
          </cell>
          <cell r="I677">
            <v>561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806</v>
          </cell>
        </row>
        <row r="678">
          <cell r="A678">
            <v>3110511000</v>
          </cell>
          <cell r="B678">
            <v>30110210</v>
          </cell>
          <cell r="C678" t="str">
            <v>H</v>
          </cell>
          <cell r="D678">
            <v>-1</v>
          </cell>
          <cell r="E678" t="str">
            <v>Bruttoerlöse Fracht Linie</v>
          </cell>
          <cell r="F678" t="str">
            <v>Traffic revenue - freight scheduled - gross</v>
          </cell>
          <cell r="G678"/>
          <cell r="H678">
            <v>101</v>
          </cell>
          <cell r="I678">
            <v>1212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1313</v>
          </cell>
        </row>
        <row r="679">
          <cell r="A679">
            <v>3110515000</v>
          </cell>
          <cell r="B679" t="str">
            <v>New Position</v>
          </cell>
          <cell r="C679" t="str">
            <v>S</v>
          </cell>
          <cell r="D679">
            <v>1</v>
          </cell>
          <cell r="E679" t="str">
            <v>Erlöskorrekturen Fracht Linie</v>
          </cell>
          <cell r="F679" t="str">
            <v>Deduct. traffic revenue - freight scheduled</v>
          </cell>
          <cell r="G679" t="str">
            <v>x</v>
          </cell>
          <cell r="H679">
            <v>0</v>
          </cell>
          <cell r="I679">
            <v>654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655</v>
          </cell>
        </row>
        <row r="680">
          <cell r="A680">
            <v>3110515530</v>
          </cell>
          <cell r="B680" t="str">
            <v>New Position</v>
          </cell>
          <cell r="C680" t="str">
            <v>S</v>
          </cell>
          <cell r="D680">
            <v>1</v>
          </cell>
          <cell r="E680" t="str">
            <v>Erlöskorrekturen Fracht Linie aus Währungsdiff.</v>
          </cell>
          <cell r="F680" t="str">
            <v>Deduct. traffic rev. - freight sched. exch.rate diff.</v>
          </cell>
          <cell r="G680"/>
          <cell r="H680">
            <v>-1</v>
          </cell>
          <cell r="I680">
            <v>-2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-3</v>
          </cell>
        </row>
        <row r="681">
          <cell r="A681">
            <v>3110515590</v>
          </cell>
          <cell r="B681">
            <v>30120210</v>
          </cell>
          <cell r="C681" t="str">
            <v>S</v>
          </cell>
          <cell r="D681">
            <v>1</v>
          </cell>
          <cell r="E681" t="str">
            <v>Erlöskorrekturen Fracht Linie übrige</v>
          </cell>
          <cell r="F681" t="str">
            <v>Deduct. traffic rev. - freight sched. other</v>
          </cell>
          <cell r="G681" t="str">
            <v>x</v>
          </cell>
          <cell r="H681">
            <v>1</v>
          </cell>
          <cell r="I681">
            <v>656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658</v>
          </cell>
        </row>
        <row r="682">
          <cell r="A682">
            <v>3110521000</v>
          </cell>
          <cell r="B682">
            <v>30110220</v>
          </cell>
          <cell r="C682" t="str">
            <v>H</v>
          </cell>
          <cell r="D682">
            <v>-1</v>
          </cell>
          <cell r="E682" t="str">
            <v>Bruttoerlöse Fracht Charter</v>
          </cell>
          <cell r="F682" t="str">
            <v>Traffic revenue - freight charter - gross</v>
          </cell>
          <cell r="G682"/>
          <cell r="H682">
            <v>145</v>
          </cell>
          <cell r="I682">
            <v>3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148</v>
          </cell>
        </row>
        <row r="683">
          <cell r="A683">
            <v>3110525000</v>
          </cell>
          <cell r="B683" t="str">
            <v>New Position</v>
          </cell>
          <cell r="C683" t="str">
            <v>S</v>
          </cell>
          <cell r="D683">
            <v>1</v>
          </cell>
          <cell r="E683" t="str">
            <v>Erlöskorrekturen Fracht Charter</v>
          </cell>
          <cell r="F683" t="str">
            <v>Deduct. traffic revenue - freight charter</v>
          </cell>
          <cell r="G683"/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</row>
        <row r="684">
          <cell r="A684">
            <v>3110525530</v>
          </cell>
          <cell r="B684" t="str">
            <v>New Position</v>
          </cell>
          <cell r="C684" t="str">
            <v>S</v>
          </cell>
          <cell r="D684">
            <v>1</v>
          </cell>
          <cell r="E684" t="str">
            <v>Erlöskorrekturen Fracht Charter aus Währungsdiff.</v>
          </cell>
          <cell r="F684" t="str">
            <v>Deduct. traffic revenue - freight charter exch.rate diff.</v>
          </cell>
          <cell r="G684"/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</row>
        <row r="685">
          <cell r="A685">
            <v>3110525590</v>
          </cell>
          <cell r="B685">
            <v>30120220</v>
          </cell>
          <cell r="C685" t="str">
            <v>S</v>
          </cell>
          <cell r="D685">
            <v>1</v>
          </cell>
          <cell r="E685" t="str">
            <v>Erlöskorrekturen Fracht Charter übrige</v>
          </cell>
          <cell r="F685" t="str">
            <v>Deduct. traffic revenue - freight charter other</v>
          </cell>
          <cell r="G685" t="str">
            <v>x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</row>
        <row r="686">
          <cell r="A686">
            <v>3110600000</v>
          </cell>
          <cell r="B686">
            <v>30100300</v>
          </cell>
          <cell r="C686" t="str">
            <v>H</v>
          </cell>
          <cell r="D686">
            <v>-1</v>
          </cell>
          <cell r="E686" t="str">
            <v>Umsatzerlöse Post</v>
          </cell>
          <cell r="F686" t="str">
            <v>Revenue - mail sector</v>
          </cell>
          <cell r="G686"/>
          <cell r="H686">
            <v>8</v>
          </cell>
          <cell r="I686">
            <v>23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31</v>
          </cell>
        </row>
        <row r="687">
          <cell r="A687">
            <v>3110611000</v>
          </cell>
          <cell r="B687">
            <v>30110310</v>
          </cell>
          <cell r="C687" t="str">
            <v>H</v>
          </cell>
          <cell r="D687">
            <v>-1</v>
          </cell>
          <cell r="E687" t="str">
            <v>Bruttoerlöse Post Linie</v>
          </cell>
          <cell r="F687" t="str">
            <v>Traffic revenue - mail scheduled - gross</v>
          </cell>
          <cell r="G687"/>
          <cell r="H687">
            <v>9</v>
          </cell>
          <cell r="I687">
            <v>23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32</v>
          </cell>
        </row>
        <row r="688">
          <cell r="A688">
            <v>3110615000</v>
          </cell>
          <cell r="B688" t="str">
            <v>New Position</v>
          </cell>
          <cell r="C688" t="str">
            <v>S</v>
          </cell>
          <cell r="D688">
            <v>1</v>
          </cell>
          <cell r="E688" t="str">
            <v>Erlöskorrekturen Post Linie</v>
          </cell>
          <cell r="F688" t="str">
            <v>Deduct. traffic revenue - mail scheduled</v>
          </cell>
          <cell r="G688" t="str">
            <v>x</v>
          </cell>
          <cell r="H688">
            <v>1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1</v>
          </cell>
        </row>
        <row r="689">
          <cell r="A689">
            <v>3110615530</v>
          </cell>
          <cell r="B689" t="str">
            <v>New Position</v>
          </cell>
          <cell r="C689" t="str">
            <v>S</v>
          </cell>
          <cell r="D689">
            <v>1</v>
          </cell>
          <cell r="E689" t="str">
            <v>Erlöskorrekturen Post Linie aus Währungsdiff.</v>
          </cell>
          <cell r="F689" t="str">
            <v>Deduct. traffic revenue - mail scheduled exch.rate diff.</v>
          </cell>
          <cell r="G689"/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</row>
        <row r="690">
          <cell r="A690">
            <v>3110615590</v>
          </cell>
          <cell r="B690">
            <v>30120310</v>
          </cell>
          <cell r="C690" t="str">
            <v>S</v>
          </cell>
          <cell r="D690">
            <v>1</v>
          </cell>
          <cell r="E690" t="str">
            <v>Erlöskorrekturen Post Linie übrige</v>
          </cell>
          <cell r="F690" t="str">
            <v>Deduct. traffic revenue - mail scheduled other</v>
          </cell>
          <cell r="G690" t="str">
            <v>x</v>
          </cell>
          <cell r="H690">
            <v>1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1</v>
          </cell>
        </row>
        <row r="691">
          <cell r="A691">
            <v>3110621000</v>
          </cell>
          <cell r="B691">
            <v>30110320</v>
          </cell>
          <cell r="C691" t="str">
            <v>H</v>
          </cell>
          <cell r="D691">
            <v>-1</v>
          </cell>
          <cell r="E691" t="str">
            <v>Bruttoerlöse Post Charter</v>
          </cell>
          <cell r="F691" t="str">
            <v>Traffic revenue - mail charter - gross</v>
          </cell>
          <cell r="G691"/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</row>
        <row r="692">
          <cell r="A692">
            <v>3110625000</v>
          </cell>
          <cell r="B692" t="str">
            <v>New Position</v>
          </cell>
          <cell r="C692" t="str">
            <v>S</v>
          </cell>
          <cell r="D692">
            <v>1</v>
          </cell>
          <cell r="E692" t="str">
            <v>Erlöskorrekturen Post Charter</v>
          </cell>
          <cell r="F692" t="str">
            <v>Deduct. traffic revenue - mail charter</v>
          </cell>
          <cell r="G692"/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</row>
        <row r="693">
          <cell r="A693">
            <v>3110625530</v>
          </cell>
          <cell r="B693" t="str">
            <v>New Position</v>
          </cell>
          <cell r="C693" t="str">
            <v>S</v>
          </cell>
          <cell r="D693">
            <v>1</v>
          </cell>
          <cell r="E693" t="str">
            <v>Erlöskorrekturen Post Charter aus Währungsdiff.</v>
          </cell>
          <cell r="F693" t="str">
            <v>Deduct. traffic revenue - mail charter exch.rate diff.</v>
          </cell>
          <cell r="G693"/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</row>
        <row r="694">
          <cell r="A694">
            <v>3110625590</v>
          </cell>
          <cell r="B694">
            <v>30120320</v>
          </cell>
          <cell r="C694" t="str">
            <v>S</v>
          </cell>
          <cell r="D694">
            <v>1</v>
          </cell>
          <cell r="E694" t="str">
            <v>Erlöskorrekturen Post Charter übrige</v>
          </cell>
          <cell r="F694" t="str">
            <v>Deduct. traffic revenue - mail charter other</v>
          </cell>
          <cell r="G694" t="str">
            <v>x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</row>
        <row r="695">
          <cell r="A695">
            <v>3120000000</v>
          </cell>
          <cell r="B695">
            <v>30100050</v>
          </cell>
          <cell r="C695" t="str">
            <v>H</v>
          </cell>
          <cell r="D695">
            <v>-1</v>
          </cell>
          <cell r="E695" t="str">
            <v>Umsatzerlöse-andere Betriebserlöse</v>
          </cell>
          <cell r="F695" t="str">
            <v>Revenue - other revenue</v>
          </cell>
          <cell r="G695"/>
          <cell r="H695">
            <v>159</v>
          </cell>
          <cell r="I695">
            <v>16</v>
          </cell>
          <cell r="J695">
            <v>994</v>
          </cell>
          <cell r="K695">
            <v>569</v>
          </cell>
          <cell r="L695">
            <v>150</v>
          </cell>
          <cell r="M695">
            <v>0</v>
          </cell>
          <cell r="N695">
            <v>0</v>
          </cell>
          <cell r="O695">
            <v>1888</v>
          </cell>
        </row>
        <row r="696">
          <cell r="A696">
            <v>3120100000</v>
          </cell>
          <cell r="B696">
            <v>30151100</v>
          </cell>
          <cell r="C696" t="str">
            <v>H</v>
          </cell>
          <cell r="D696">
            <v>-1</v>
          </cell>
          <cell r="E696" t="str">
            <v>Umsatzerlöse Technikleistungen</v>
          </cell>
          <cell r="F696" t="str">
            <v>Revenue - maintenance sector</v>
          </cell>
          <cell r="G696" t="str">
            <v>x</v>
          </cell>
          <cell r="H696">
            <v>11</v>
          </cell>
          <cell r="I696">
            <v>0</v>
          </cell>
          <cell r="J696">
            <v>930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O696">
            <v>942</v>
          </cell>
        </row>
        <row r="697">
          <cell r="A697">
            <v>3120111000</v>
          </cell>
          <cell r="B697">
            <v>30161100</v>
          </cell>
          <cell r="C697" t="str">
            <v>H</v>
          </cell>
          <cell r="D697">
            <v>-1</v>
          </cell>
          <cell r="E697" t="str">
            <v>Bruttoerlöse Technikleistungen</v>
          </cell>
          <cell r="F697" t="str">
            <v>Other revenue - maintenance sector-gross val.</v>
          </cell>
          <cell r="G697" t="str">
            <v>x</v>
          </cell>
          <cell r="H697">
            <v>11</v>
          </cell>
          <cell r="I697">
            <v>0</v>
          </cell>
          <cell r="J697">
            <v>878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O697">
            <v>890</v>
          </cell>
        </row>
        <row r="698">
          <cell r="A698">
            <v>3120111500</v>
          </cell>
          <cell r="B698" t="str">
            <v>New Position</v>
          </cell>
          <cell r="C698" t="str">
            <v>S</v>
          </cell>
          <cell r="D698">
            <v>1</v>
          </cell>
          <cell r="E698" t="str">
            <v>POC real.Vorjahre Bruttoerlöse Technikl.</v>
          </cell>
          <cell r="G698"/>
          <cell r="H698">
            <v>0</v>
          </cell>
          <cell r="I698">
            <v>0</v>
          </cell>
          <cell r="J698">
            <v>349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349</v>
          </cell>
        </row>
        <row r="699">
          <cell r="A699">
            <v>3120115000</v>
          </cell>
          <cell r="B699" t="str">
            <v>New Position</v>
          </cell>
          <cell r="C699" t="str">
            <v>S</v>
          </cell>
          <cell r="D699">
            <v>1</v>
          </cell>
          <cell r="E699" t="str">
            <v>Erlöskorrekturen Technikleistungen</v>
          </cell>
          <cell r="F699" t="str">
            <v>Other revenue deduct. - maintenance sector</v>
          </cell>
          <cell r="G699"/>
          <cell r="H699">
            <v>0</v>
          </cell>
          <cell r="I699">
            <v>0</v>
          </cell>
          <cell r="J699">
            <v>-3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-3</v>
          </cell>
        </row>
        <row r="700">
          <cell r="A700">
            <v>3120115530</v>
          </cell>
          <cell r="B700" t="str">
            <v>New Position</v>
          </cell>
          <cell r="C700" t="str">
            <v>S</v>
          </cell>
          <cell r="D700">
            <v>1</v>
          </cell>
          <cell r="E700" t="str">
            <v>Erlöskorrekturen Technikleistungen aus Währungsdiff.</v>
          </cell>
          <cell r="F700" t="str">
            <v>Other rev.deduct. - maint.sector exch.rate diff.</v>
          </cell>
          <cell r="G700"/>
          <cell r="H700">
            <v>0</v>
          </cell>
          <cell r="I700">
            <v>0</v>
          </cell>
          <cell r="J700">
            <v>-3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-3</v>
          </cell>
        </row>
        <row r="701">
          <cell r="A701">
            <v>3120115590</v>
          </cell>
          <cell r="B701">
            <v>30171100</v>
          </cell>
          <cell r="C701" t="str">
            <v>S</v>
          </cell>
          <cell r="D701">
            <v>1</v>
          </cell>
          <cell r="E701" t="str">
            <v>Erlöskorrekturen Technikleistungen übrige</v>
          </cell>
          <cell r="F701" t="str">
            <v>Other rev.deduct. - maint.sector other</v>
          </cell>
          <cell r="G701" t="str">
            <v>x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</row>
        <row r="702">
          <cell r="A702">
            <v>3120131000</v>
          </cell>
          <cell r="B702">
            <v>30190100</v>
          </cell>
          <cell r="C702" t="str">
            <v>H</v>
          </cell>
          <cell r="D702">
            <v>-1</v>
          </cell>
          <cell r="E702" t="str">
            <v>Erlöse unfertige Technikleistungen</v>
          </cell>
          <cell r="F702" t="str">
            <v>Revenue - unfinished maintenance services</v>
          </cell>
          <cell r="G702"/>
          <cell r="H702">
            <v>0</v>
          </cell>
          <cell r="I702">
            <v>0</v>
          </cell>
          <cell r="J702">
            <v>416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416</v>
          </cell>
        </row>
        <row r="703">
          <cell r="A703">
            <v>3120132000</v>
          </cell>
          <cell r="B703" t="str">
            <v>New Position</v>
          </cell>
          <cell r="C703" t="str">
            <v>S</v>
          </cell>
          <cell r="D703">
            <v>1</v>
          </cell>
          <cell r="E703" t="str">
            <v>Erlöskorrektur Halbfabrikate Technikleistungen (nur intern)</v>
          </cell>
          <cell r="F703" t="str">
            <v>Other rev.deduct. - maint.sector other Constr.Contr.</v>
          </cell>
          <cell r="G703"/>
          <cell r="H703">
            <v>0</v>
          </cell>
          <cell r="I703">
            <v>0</v>
          </cell>
          <cell r="J703">
            <v>18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18</v>
          </cell>
        </row>
        <row r="704">
          <cell r="A704">
            <v>3120300000</v>
          </cell>
          <cell r="B704">
            <v>30151200</v>
          </cell>
          <cell r="C704" t="str">
            <v>H</v>
          </cell>
          <cell r="D704">
            <v>-1</v>
          </cell>
          <cell r="E704" t="str">
            <v>Umsatzerlöse IT Leistungen</v>
          </cell>
          <cell r="F704" t="str">
            <v>Revenue - IT sector</v>
          </cell>
          <cell r="G704"/>
          <cell r="H704">
            <v>6</v>
          </cell>
          <cell r="I704">
            <v>0</v>
          </cell>
          <cell r="J704">
            <v>0</v>
          </cell>
          <cell r="K704">
            <v>0</v>
          </cell>
          <cell r="L704">
            <v>150</v>
          </cell>
          <cell r="M704">
            <v>0</v>
          </cell>
          <cell r="N704">
            <v>0</v>
          </cell>
          <cell r="O704">
            <v>156</v>
          </cell>
        </row>
        <row r="705">
          <cell r="A705">
            <v>3120311000</v>
          </cell>
          <cell r="B705">
            <v>30161200</v>
          </cell>
          <cell r="C705" t="str">
            <v>H</v>
          </cell>
          <cell r="D705">
            <v>-1</v>
          </cell>
          <cell r="E705" t="str">
            <v>Bruttoerlöse IT-Leistungen</v>
          </cell>
          <cell r="F705" t="str">
            <v>Other revenue - IT sector - gross values</v>
          </cell>
          <cell r="G705" t="str">
            <v>x</v>
          </cell>
          <cell r="H705">
            <v>6</v>
          </cell>
          <cell r="I705">
            <v>0</v>
          </cell>
          <cell r="J705">
            <v>0</v>
          </cell>
          <cell r="K705">
            <v>0</v>
          </cell>
          <cell r="L705">
            <v>143</v>
          </cell>
          <cell r="M705">
            <v>0</v>
          </cell>
          <cell r="N705">
            <v>0</v>
          </cell>
          <cell r="O705">
            <v>149</v>
          </cell>
        </row>
        <row r="706">
          <cell r="A706">
            <v>3120311500</v>
          </cell>
          <cell r="B706" t="str">
            <v>New Position</v>
          </cell>
          <cell r="C706" t="str">
            <v>s</v>
          </cell>
          <cell r="D706">
            <v>1</v>
          </cell>
          <cell r="E706" t="str">
            <v>POC real.Vorjahre Bruttoerlöse IT-Leist.</v>
          </cell>
          <cell r="G706"/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3</v>
          </cell>
          <cell r="M706">
            <v>0</v>
          </cell>
          <cell r="N706">
            <v>0</v>
          </cell>
          <cell r="O706">
            <v>3</v>
          </cell>
        </row>
        <row r="707">
          <cell r="A707">
            <v>3120315000</v>
          </cell>
          <cell r="B707" t="str">
            <v>New Position</v>
          </cell>
          <cell r="C707" t="str">
            <v>S</v>
          </cell>
          <cell r="D707">
            <v>1</v>
          </cell>
          <cell r="E707" t="str">
            <v>Erlöskorrekturen IT-Leistungen</v>
          </cell>
          <cell r="F707" t="str">
            <v>Other revenue deduct. - IT sector</v>
          </cell>
          <cell r="G707"/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1</v>
          </cell>
          <cell r="M707">
            <v>0</v>
          </cell>
          <cell r="N707">
            <v>0</v>
          </cell>
          <cell r="O707">
            <v>1</v>
          </cell>
        </row>
        <row r="708">
          <cell r="A708">
            <v>3120315530</v>
          </cell>
          <cell r="B708" t="str">
            <v>New Position</v>
          </cell>
          <cell r="C708" t="str">
            <v>S</v>
          </cell>
          <cell r="D708">
            <v>1</v>
          </cell>
          <cell r="E708" t="str">
            <v>Erlöskorrekturen IT-Leistungen aus Währungsdiff.</v>
          </cell>
          <cell r="F708" t="str">
            <v>Other rev. deduct. - IT sector exch.rate diff.</v>
          </cell>
          <cell r="G708"/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</row>
        <row r="709">
          <cell r="A709">
            <v>3120315590</v>
          </cell>
          <cell r="B709">
            <v>30171200</v>
          </cell>
          <cell r="C709" t="str">
            <v>S</v>
          </cell>
          <cell r="D709">
            <v>1</v>
          </cell>
          <cell r="E709" t="str">
            <v>Erlöskorrekturen IT-Leistungen übrige</v>
          </cell>
          <cell r="F709" t="str">
            <v>Other rev. deduct. - IT sector other</v>
          </cell>
          <cell r="G709" t="str">
            <v>x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1</v>
          </cell>
          <cell r="M709">
            <v>0</v>
          </cell>
          <cell r="N709">
            <v>0</v>
          </cell>
          <cell r="O709">
            <v>1</v>
          </cell>
        </row>
        <row r="710">
          <cell r="A710">
            <v>3120331000</v>
          </cell>
          <cell r="B710">
            <v>30190200</v>
          </cell>
          <cell r="C710" t="str">
            <v>H</v>
          </cell>
          <cell r="D710">
            <v>-1</v>
          </cell>
          <cell r="E710" t="str">
            <v>Erlöse unfertige IT-Leistungen</v>
          </cell>
          <cell r="F710" t="str">
            <v>Revenue - unfinished IT services</v>
          </cell>
          <cell r="G710"/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11</v>
          </cell>
          <cell r="M710">
            <v>0</v>
          </cell>
          <cell r="N710">
            <v>0</v>
          </cell>
          <cell r="O710">
            <v>11</v>
          </cell>
        </row>
        <row r="711">
          <cell r="A711">
            <v>3120332000</v>
          </cell>
          <cell r="B711" t="str">
            <v>New Position</v>
          </cell>
          <cell r="C711" t="str">
            <v>S</v>
          </cell>
          <cell r="D711">
            <v>1</v>
          </cell>
          <cell r="E711" t="str">
            <v>Erlöskorrektur Halbfabrikate (nur intern) IT-Leistungen</v>
          </cell>
          <cell r="F711" t="str">
            <v>Other rev.deduct. - IT Services Constr.Contr.</v>
          </cell>
          <cell r="G711"/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</row>
        <row r="712">
          <cell r="A712">
            <v>3120500000</v>
          </cell>
          <cell r="B712">
            <v>30151300</v>
          </cell>
          <cell r="C712" t="str">
            <v>H</v>
          </cell>
          <cell r="D712">
            <v>-1</v>
          </cell>
          <cell r="E712" t="str">
            <v>Umsatzerlöse Reiseleistungen (Provisionen)</v>
          </cell>
          <cell r="F712" t="str">
            <v>Revenue - travel and commissions</v>
          </cell>
          <cell r="G712"/>
          <cell r="H712">
            <v>48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48</v>
          </cell>
        </row>
        <row r="713">
          <cell r="A713">
            <v>3120511000</v>
          </cell>
          <cell r="B713">
            <v>30161300</v>
          </cell>
          <cell r="C713" t="str">
            <v>H</v>
          </cell>
          <cell r="D713">
            <v>-1</v>
          </cell>
          <cell r="E713" t="str">
            <v>Bruttoerlöse Reiseleistungen (Provisionen)</v>
          </cell>
          <cell r="F713" t="str">
            <v>Other revenue - travel &amp; commissions-gr. val.</v>
          </cell>
          <cell r="G713" t="str">
            <v>x</v>
          </cell>
          <cell r="H713">
            <v>48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48</v>
          </cell>
        </row>
        <row r="714">
          <cell r="A714">
            <v>3120515000</v>
          </cell>
          <cell r="B714" t="str">
            <v>New Position</v>
          </cell>
          <cell r="C714" t="str">
            <v>S</v>
          </cell>
          <cell r="D714">
            <v>1</v>
          </cell>
          <cell r="E714" t="str">
            <v>Erlöskorrekturen Reiseleistungen (Provisionen)</v>
          </cell>
          <cell r="F714" t="str">
            <v>Other revenue deduct. - travel &amp; commissions</v>
          </cell>
          <cell r="G714"/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</row>
        <row r="715">
          <cell r="A715">
            <v>3120515530</v>
          </cell>
          <cell r="B715" t="str">
            <v>New Position</v>
          </cell>
          <cell r="C715" t="str">
            <v>S</v>
          </cell>
          <cell r="D715">
            <v>1</v>
          </cell>
          <cell r="E715" t="str">
            <v>Erlöskorrekturen Reiseleistungen (Provisionen) aus Währungsdiff.</v>
          </cell>
          <cell r="F715" t="str">
            <v>Other revenue deduct. - travel &amp; commissions exch.rate diff.</v>
          </cell>
          <cell r="G715"/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</row>
        <row r="716">
          <cell r="A716">
            <v>3120515590</v>
          </cell>
          <cell r="B716">
            <v>30171300</v>
          </cell>
          <cell r="C716" t="str">
            <v>S</v>
          </cell>
          <cell r="D716">
            <v>1</v>
          </cell>
          <cell r="E716" t="str">
            <v>Erlöskorrekturen Reiseleistungen (Provisionen) übrige</v>
          </cell>
          <cell r="F716" t="str">
            <v>Other revenue deduct. - travel &amp; commissions other</v>
          </cell>
          <cell r="G716" t="str">
            <v>x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</row>
        <row r="717">
          <cell r="A717">
            <v>3120700000</v>
          </cell>
          <cell r="B717">
            <v>30152000</v>
          </cell>
          <cell r="C717" t="str">
            <v>H</v>
          </cell>
          <cell r="D717">
            <v>-1</v>
          </cell>
          <cell r="E717" t="str">
            <v>Umsatzerlöse Catering</v>
          </cell>
          <cell r="F717" t="str">
            <v>Revenue - catering sector</v>
          </cell>
          <cell r="G717"/>
          <cell r="H717">
            <v>0</v>
          </cell>
          <cell r="I717">
            <v>0</v>
          </cell>
          <cell r="J717">
            <v>0</v>
          </cell>
          <cell r="K717">
            <v>498</v>
          </cell>
          <cell r="L717">
            <v>0</v>
          </cell>
          <cell r="M717">
            <v>0</v>
          </cell>
          <cell r="N717">
            <v>0</v>
          </cell>
          <cell r="O717">
            <v>498</v>
          </cell>
        </row>
        <row r="718">
          <cell r="A718">
            <v>3120710000</v>
          </cell>
          <cell r="B718">
            <v>30152110</v>
          </cell>
          <cell r="C718" t="str">
            <v>H</v>
          </cell>
          <cell r="D718">
            <v>-1</v>
          </cell>
          <cell r="E718" t="str">
            <v>Umsatzerlöse Flugcatering</v>
          </cell>
          <cell r="F718" t="str">
            <v>Revenue - in-flight catering</v>
          </cell>
          <cell r="G718" t="str">
            <v>x</v>
          </cell>
          <cell r="H718">
            <v>0</v>
          </cell>
          <cell r="I718">
            <v>0</v>
          </cell>
          <cell r="J718">
            <v>0</v>
          </cell>
          <cell r="K718">
            <v>479</v>
          </cell>
          <cell r="L718">
            <v>0</v>
          </cell>
          <cell r="M718">
            <v>0</v>
          </cell>
          <cell r="N718">
            <v>0</v>
          </cell>
          <cell r="O718">
            <v>479</v>
          </cell>
        </row>
        <row r="719">
          <cell r="A719">
            <v>3120711000</v>
          </cell>
          <cell r="B719">
            <v>30162110</v>
          </cell>
          <cell r="C719" t="str">
            <v>H</v>
          </cell>
          <cell r="D719">
            <v>-1</v>
          </cell>
          <cell r="E719" t="str">
            <v>Bruttoerlöse Flugcatering</v>
          </cell>
          <cell r="F719" t="str">
            <v>Other revenue - in-flight catering - gr. val.</v>
          </cell>
          <cell r="G719" t="str">
            <v>x</v>
          </cell>
          <cell r="H719">
            <v>0</v>
          </cell>
          <cell r="I719">
            <v>0</v>
          </cell>
          <cell r="J719">
            <v>0</v>
          </cell>
          <cell r="K719">
            <v>497</v>
          </cell>
          <cell r="L719">
            <v>0</v>
          </cell>
          <cell r="M719">
            <v>0</v>
          </cell>
          <cell r="N719">
            <v>0</v>
          </cell>
          <cell r="O719">
            <v>497</v>
          </cell>
        </row>
        <row r="720">
          <cell r="A720">
            <v>3120711500</v>
          </cell>
          <cell r="B720" t="str">
            <v>New Position</v>
          </cell>
          <cell r="C720" t="str">
            <v>S</v>
          </cell>
          <cell r="D720">
            <v>1</v>
          </cell>
          <cell r="E720" t="str">
            <v>Erlöskorrekturen Flugcatering</v>
          </cell>
          <cell r="F720" t="str">
            <v>Other revenue deduct. - in-flight catering</v>
          </cell>
          <cell r="G720"/>
          <cell r="H720">
            <v>0</v>
          </cell>
          <cell r="I720">
            <v>0</v>
          </cell>
          <cell r="J720">
            <v>0</v>
          </cell>
          <cell r="K720">
            <v>18</v>
          </cell>
          <cell r="L720">
            <v>0</v>
          </cell>
          <cell r="M720">
            <v>0</v>
          </cell>
          <cell r="N720">
            <v>0</v>
          </cell>
          <cell r="O720">
            <v>18</v>
          </cell>
        </row>
        <row r="721">
          <cell r="A721">
            <v>3120711530</v>
          </cell>
          <cell r="B721" t="str">
            <v>New Position</v>
          </cell>
          <cell r="C721" t="str">
            <v>S</v>
          </cell>
          <cell r="D721">
            <v>1</v>
          </cell>
          <cell r="E721" t="str">
            <v>Erlöskorrekturen Flugcatering aus Währungsdiff.</v>
          </cell>
          <cell r="F721" t="str">
            <v>Other revenue deduct. - in-flight catering exch.rate diff.</v>
          </cell>
          <cell r="G721"/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</row>
        <row r="722">
          <cell r="A722">
            <v>3120711590</v>
          </cell>
          <cell r="B722">
            <v>30172110</v>
          </cell>
          <cell r="C722" t="str">
            <v>S</v>
          </cell>
          <cell r="D722">
            <v>1</v>
          </cell>
          <cell r="E722" t="str">
            <v>Erlöskorrekturen Flugcatering übrige</v>
          </cell>
          <cell r="F722" t="str">
            <v>Other revenue deduct. - in-flight catering other</v>
          </cell>
          <cell r="G722" t="str">
            <v>x</v>
          </cell>
          <cell r="H722">
            <v>0</v>
          </cell>
          <cell r="I722">
            <v>0</v>
          </cell>
          <cell r="J722">
            <v>0</v>
          </cell>
          <cell r="K722">
            <v>18</v>
          </cell>
          <cell r="L722">
            <v>0</v>
          </cell>
          <cell r="M722">
            <v>0</v>
          </cell>
          <cell r="N722">
            <v>0</v>
          </cell>
          <cell r="O722">
            <v>18</v>
          </cell>
        </row>
        <row r="723">
          <cell r="A723">
            <v>3120730000</v>
          </cell>
          <cell r="B723">
            <v>30152210</v>
          </cell>
          <cell r="C723" t="str">
            <v>H</v>
          </cell>
          <cell r="D723">
            <v>-1</v>
          </cell>
          <cell r="E723" t="str">
            <v>Umsatzerlöse sonstiges Catering</v>
          </cell>
          <cell r="F723" t="str">
            <v>Revenue - other catering</v>
          </cell>
          <cell r="G723"/>
          <cell r="H723">
            <v>0</v>
          </cell>
          <cell r="I723">
            <v>0</v>
          </cell>
          <cell r="J723">
            <v>0</v>
          </cell>
          <cell r="K723">
            <v>19</v>
          </cell>
          <cell r="L723">
            <v>0</v>
          </cell>
          <cell r="M723">
            <v>0</v>
          </cell>
          <cell r="N723">
            <v>0</v>
          </cell>
          <cell r="O723">
            <v>19</v>
          </cell>
        </row>
        <row r="724">
          <cell r="A724">
            <v>3120731000</v>
          </cell>
          <cell r="B724">
            <v>30162120</v>
          </cell>
          <cell r="C724" t="str">
            <v>H</v>
          </cell>
          <cell r="D724">
            <v>-1</v>
          </cell>
          <cell r="E724" t="str">
            <v>Bruttoerlöse sonstiges Catering</v>
          </cell>
          <cell r="F724" t="str">
            <v>Other revenue - other catering - gross values</v>
          </cell>
          <cell r="G724" t="str">
            <v>x</v>
          </cell>
          <cell r="H724">
            <v>0</v>
          </cell>
          <cell r="I724">
            <v>0</v>
          </cell>
          <cell r="J724">
            <v>0</v>
          </cell>
          <cell r="K724">
            <v>19</v>
          </cell>
          <cell r="L724">
            <v>0</v>
          </cell>
          <cell r="M724">
            <v>0</v>
          </cell>
          <cell r="N724">
            <v>0</v>
          </cell>
          <cell r="O724">
            <v>19</v>
          </cell>
        </row>
        <row r="725">
          <cell r="A725">
            <v>3120731500</v>
          </cell>
          <cell r="B725" t="str">
            <v>New Position</v>
          </cell>
          <cell r="C725" t="str">
            <v>S</v>
          </cell>
          <cell r="D725">
            <v>1</v>
          </cell>
          <cell r="E725" t="str">
            <v>Erlöskorrekturen sonstiges Catering</v>
          </cell>
          <cell r="F725" t="str">
            <v>Other revenue deduct. - other catering</v>
          </cell>
          <cell r="G725"/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</row>
        <row r="726">
          <cell r="A726">
            <v>3120731530</v>
          </cell>
          <cell r="B726" t="str">
            <v>New Position</v>
          </cell>
          <cell r="C726" t="str">
            <v>S</v>
          </cell>
          <cell r="D726">
            <v>1</v>
          </cell>
          <cell r="E726" t="str">
            <v>Erlöskorrekturen sonstiges Catering aus Währungsdiff.</v>
          </cell>
          <cell r="F726" t="str">
            <v>Other revenue deduct. - other catering exch.rate diff.</v>
          </cell>
          <cell r="G726"/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</row>
        <row r="727">
          <cell r="A727">
            <v>3120731590</v>
          </cell>
          <cell r="B727">
            <v>30172120</v>
          </cell>
          <cell r="C727" t="str">
            <v>S</v>
          </cell>
          <cell r="D727">
            <v>1</v>
          </cell>
          <cell r="E727" t="str">
            <v>Erlöskorrekturen sonstiges Catering übrige</v>
          </cell>
          <cell r="F727" t="str">
            <v>Other revenue deduct. - other catering other</v>
          </cell>
          <cell r="G727" t="str">
            <v>x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</row>
        <row r="728">
          <cell r="A728">
            <v>3120900000</v>
          </cell>
          <cell r="B728">
            <v>30152310</v>
          </cell>
          <cell r="C728" t="str">
            <v>H</v>
          </cell>
          <cell r="D728">
            <v>-1</v>
          </cell>
          <cell r="E728" t="str">
            <v>Umsatzerlöse Bordverkauf</v>
          </cell>
          <cell r="F728" t="str">
            <v>Revenue - on board sales</v>
          </cell>
          <cell r="G728"/>
          <cell r="H728">
            <v>17</v>
          </cell>
          <cell r="I728">
            <v>0</v>
          </cell>
          <cell r="J728">
            <v>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O728">
            <v>18</v>
          </cell>
        </row>
        <row r="729">
          <cell r="A729">
            <v>3120911000</v>
          </cell>
          <cell r="B729">
            <v>30162300</v>
          </cell>
          <cell r="C729" t="str">
            <v>H</v>
          </cell>
          <cell r="D729">
            <v>-1</v>
          </cell>
          <cell r="E729" t="str">
            <v>Bruttoerlöse Bordverkauf</v>
          </cell>
          <cell r="F729" t="str">
            <v>Other revenue - on board sales - gross value</v>
          </cell>
          <cell r="G729" t="str">
            <v>x</v>
          </cell>
          <cell r="H729">
            <v>17</v>
          </cell>
          <cell r="I729">
            <v>0</v>
          </cell>
          <cell r="J729">
            <v>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O729">
            <v>18</v>
          </cell>
        </row>
        <row r="730">
          <cell r="A730">
            <v>3120915000</v>
          </cell>
          <cell r="B730">
            <v>30172300</v>
          </cell>
          <cell r="C730" t="str">
            <v>S</v>
          </cell>
          <cell r="D730">
            <v>1</v>
          </cell>
          <cell r="E730" t="str">
            <v>Erlöskorrekturen Bordverkauf</v>
          </cell>
          <cell r="F730" t="str">
            <v>Other revenue deduct. - on board sales</v>
          </cell>
          <cell r="G730"/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</row>
        <row r="731">
          <cell r="A731">
            <v>3120915530</v>
          </cell>
          <cell r="B731" t="str">
            <v>New Position</v>
          </cell>
          <cell r="C731" t="str">
            <v>S</v>
          </cell>
          <cell r="D731">
            <v>1</v>
          </cell>
          <cell r="E731" t="str">
            <v>Erlöskorrekturen Bordverkauf aus Währungsdiff.</v>
          </cell>
          <cell r="F731" t="str">
            <v>Other revenue deduct. - on board sales exch.rate diff.</v>
          </cell>
          <cell r="G731"/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</row>
        <row r="732">
          <cell r="A732">
            <v>3120915590</v>
          </cell>
          <cell r="B732" t="str">
            <v>New Position</v>
          </cell>
          <cell r="C732" t="str">
            <v>S</v>
          </cell>
          <cell r="D732">
            <v>1</v>
          </cell>
          <cell r="E732" t="str">
            <v>Erlöskorrekturen Bordverkauf übrige</v>
          </cell>
          <cell r="F732" t="str">
            <v>Other revenue deduct. - on board sales other</v>
          </cell>
          <cell r="G732" t="str">
            <v>x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</row>
        <row r="733">
          <cell r="A733">
            <v>3121100000</v>
          </cell>
          <cell r="B733">
            <v>30152410</v>
          </cell>
          <cell r="C733" t="str">
            <v>H</v>
          </cell>
          <cell r="D733">
            <v>-1</v>
          </cell>
          <cell r="E733" t="str">
            <v>Umsatzerlöse Fluggast - Abfertigung</v>
          </cell>
          <cell r="F733" t="str">
            <v>Revenue - Passenger handling</v>
          </cell>
          <cell r="G733"/>
          <cell r="H733">
            <v>18</v>
          </cell>
          <cell r="I733">
            <v>8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26</v>
          </cell>
        </row>
        <row r="734">
          <cell r="A734">
            <v>3121111000</v>
          </cell>
          <cell r="B734">
            <v>30162400</v>
          </cell>
          <cell r="C734" t="str">
            <v>H</v>
          </cell>
          <cell r="D734">
            <v>-1</v>
          </cell>
          <cell r="E734" t="str">
            <v>Bruttoerlöse Fluggast - Abfertigung</v>
          </cell>
          <cell r="F734" t="str">
            <v>Other revenue - Passenger handling - gross values</v>
          </cell>
          <cell r="G734" t="str">
            <v>x</v>
          </cell>
          <cell r="H734">
            <v>18</v>
          </cell>
          <cell r="I734">
            <v>8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26</v>
          </cell>
        </row>
        <row r="735">
          <cell r="A735">
            <v>3121115000</v>
          </cell>
          <cell r="B735">
            <v>30172400</v>
          </cell>
          <cell r="C735" t="str">
            <v>S</v>
          </cell>
          <cell r="D735">
            <v>1</v>
          </cell>
          <cell r="E735" t="str">
            <v>Erlöskorrekturen Fluggast - Abfertigung</v>
          </cell>
          <cell r="F735" t="str">
            <v>Other revenue deduct. - Passenger handling</v>
          </cell>
          <cell r="G735"/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</row>
        <row r="736">
          <cell r="A736">
            <v>3121115530</v>
          </cell>
          <cell r="B736" t="str">
            <v>New Position</v>
          </cell>
          <cell r="C736" t="str">
            <v>S</v>
          </cell>
          <cell r="D736">
            <v>1</v>
          </cell>
          <cell r="E736" t="str">
            <v>Erlöskorrekturen Fluggast - Abfertigung aus Währungsdiff.</v>
          </cell>
          <cell r="F736" t="str">
            <v>Other revenue deduct. - Passenger handling exch.rate diff.</v>
          </cell>
          <cell r="G736"/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</row>
        <row r="737">
          <cell r="A737">
            <v>3121115590</v>
          </cell>
          <cell r="B737" t="str">
            <v>New Position</v>
          </cell>
          <cell r="C737" t="str">
            <v>S</v>
          </cell>
          <cell r="D737">
            <v>1</v>
          </cell>
          <cell r="E737" t="str">
            <v>Erlöskorrekturen Fluggast - Abfertigung übrige</v>
          </cell>
          <cell r="F737" t="str">
            <v>Other revenue deduct. - Passenger handling other</v>
          </cell>
          <cell r="G737" t="str">
            <v>x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</row>
        <row r="738">
          <cell r="A738">
            <v>3129900000</v>
          </cell>
          <cell r="B738">
            <v>30158000</v>
          </cell>
          <cell r="C738" t="str">
            <v>H</v>
          </cell>
          <cell r="D738">
            <v>-1</v>
          </cell>
          <cell r="E738" t="str">
            <v>Umsatzerlöse übrige Leistungen</v>
          </cell>
          <cell r="F738" t="str">
            <v>Revenue - other</v>
          </cell>
          <cell r="G738"/>
          <cell r="H738">
            <v>59</v>
          </cell>
          <cell r="I738">
            <v>8</v>
          </cell>
          <cell r="J738">
            <v>64</v>
          </cell>
          <cell r="K738">
            <v>69</v>
          </cell>
          <cell r="L738">
            <v>0</v>
          </cell>
          <cell r="M738">
            <v>0</v>
          </cell>
          <cell r="N738">
            <v>0</v>
          </cell>
          <cell r="O738">
            <v>200</v>
          </cell>
        </row>
        <row r="739">
          <cell r="A739">
            <v>3129911000</v>
          </cell>
          <cell r="B739">
            <v>30168000</v>
          </cell>
          <cell r="C739" t="str">
            <v>H</v>
          </cell>
          <cell r="D739">
            <v>-1</v>
          </cell>
          <cell r="E739" t="str">
            <v>Bruttoerlöse übrige Leistungen</v>
          </cell>
          <cell r="F739" t="str">
            <v>Other revenue - other - gross values</v>
          </cell>
          <cell r="G739" t="str">
            <v>x</v>
          </cell>
          <cell r="H739">
            <v>59</v>
          </cell>
          <cell r="I739">
            <v>8</v>
          </cell>
          <cell r="J739">
            <v>64</v>
          </cell>
          <cell r="K739">
            <v>70</v>
          </cell>
          <cell r="L739">
            <v>0</v>
          </cell>
          <cell r="M739">
            <v>0</v>
          </cell>
          <cell r="N739">
            <v>0</v>
          </cell>
          <cell r="O739">
            <v>201</v>
          </cell>
        </row>
        <row r="740">
          <cell r="A740">
            <v>3129915000</v>
          </cell>
          <cell r="B740" t="str">
            <v>New Position</v>
          </cell>
          <cell r="C740" t="str">
            <v>S</v>
          </cell>
          <cell r="D740">
            <v>1</v>
          </cell>
          <cell r="E740" t="str">
            <v>Erlöskorrekturen übrige Leistungen</v>
          </cell>
          <cell r="F740" t="str">
            <v>Other revenue deduct. - other</v>
          </cell>
          <cell r="G740"/>
          <cell r="H740">
            <v>0</v>
          </cell>
          <cell r="I740">
            <v>0</v>
          </cell>
          <cell r="J740">
            <v>0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O740">
            <v>1</v>
          </cell>
        </row>
        <row r="741">
          <cell r="A741">
            <v>3129915530</v>
          </cell>
          <cell r="B741" t="str">
            <v>New Position</v>
          </cell>
          <cell r="C741" t="str">
            <v>S</v>
          </cell>
          <cell r="D741">
            <v>1</v>
          </cell>
          <cell r="E741" t="str">
            <v>Erlöskorrekturen übrige Leistungen aus Währungsdiff.</v>
          </cell>
          <cell r="F741" t="str">
            <v>Other revenue deduct. - LFT exch.rate diff.</v>
          </cell>
          <cell r="G741"/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</row>
        <row r="742">
          <cell r="A742">
            <v>3129915590</v>
          </cell>
          <cell r="B742">
            <v>30178000</v>
          </cell>
          <cell r="C742" t="str">
            <v>S</v>
          </cell>
          <cell r="D742">
            <v>1</v>
          </cell>
          <cell r="E742" t="str">
            <v>Erlöskorrekturen übrige Leistungen übrige</v>
          </cell>
          <cell r="F742" t="str">
            <v>Other revenue deduct. - residue</v>
          </cell>
          <cell r="G742" t="str">
            <v>x</v>
          </cell>
          <cell r="H742">
            <v>0</v>
          </cell>
          <cell r="I742">
            <v>0</v>
          </cell>
          <cell r="J742">
            <v>0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O742">
            <v>1</v>
          </cell>
        </row>
        <row r="743">
          <cell r="A743">
            <v>3129931000</v>
          </cell>
          <cell r="B743">
            <v>30198000</v>
          </cell>
          <cell r="C743" t="str">
            <v>H</v>
          </cell>
          <cell r="D743">
            <v>-1</v>
          </cell>
          <cell r="E743" t="str">
            <v>Erlöse unfertige übrige Leistungen</v>
          </cell>
          <cell r="F743" t="str">
            <v>Revenue - unfinished other services</v>
          </cell>
          <cell r="G743"/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</row>
        <row r="744">
          <cell r="A744">
            <v>3129932000</v>
          </cell>
          <cell r="B744" t="str">
            <v>?????</v>
          </cell>
          <cell r="C744" t="str">
            <v>H</v>
          </cell>
          <cell r="D744">
            <v>-1</v>
          </cell>
          <cell r="E744" t="str">
            <v>Erlöskorrektur ubrige Leistungen (nur intern)</v>
          </cell>
          <cell r="F744" t="str">
            <v>Other rev.deduct. - others.</v>
          </cell>
          <cell r="G744"/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</row>
        <row r="745">
          <cell r="A745">
            <v>3200111000</v>
          </cell>
          <cell r="B745">
            <v>30200000</v>
          </cell>
          <cell r="C745" t="str">
            <v>H</v>
          </cell>
          <cell r="D745">
            <v>-1</v>
          </cell>
          <cell r="E745" t="str">
            <v>Bestandsveränderung</v>
          </cell>
          <cell r="F745" t="str">
            <v>Change in inventories</v>
          </cell>
          <cell r="G745"/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-1</v>
          </cell>
        </row>
        <row r="746">
          <cell r="A746">
            <v>3300000000</v>
          </cell>
          <cell r="B746">
            <v>30300001</v>
          </cell>
          <cell r="C746" t="str">
            <v>H</v>
          </cell>
          <cell r="D746">
            <v>-1</v>
          </cell>
          <cell r="E746" t="str">
            <v>Andere aktivierte Eigenleistungen</v>
          </cell>
          <cell r="F746" t="str">
            <v>Own work performed and capitalized</v>
          </cell>
          <cell r="G746"/>
          <cell r="H746">
            <v>2</v>
          </cell>
          <cell r="I746">
            <v>1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3</v>
          </cell>
        </row>
        <row r="747">
          <cell r="A747">
            <v>3300011000</v>
          </cell>
          <cell r="B747">
            <v>30300000</v>
          </cell>
          <cell r="C747" t="str">
            <v>H</v>
          </cell>
          <cell r="D747">
            <v>-1</v>
          </cell>
          <cell r="E747" t="str">
            <v>Andere aktivierte Eigenleistungen</v>
          </cell>
          <cell r="F747" t="str">
            <v>Own work performed and capitalized</v>
          </cell>
          <cell r="G747"/>
          <cell r="H747">
            <v>2</v>
          </cell>
          <cell r="I747">
            <v>1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3</v>
          </cell>
        </row>
        <row r="748">
          <cell r="A748">
            <v>3300012999</v>
          </cell>
          <cell r="B748">
            <v>30309000</v>
          </cell>
          <cell r="C748" t="str">
            <v>H</v>
          </cell>
          <cell r="D748">
            <v>-1</v>
          </cell>
          <cell r="E748" t="str">
            <v>Andere aktivierte Eigenleistungen Anlagentra.</v>
          </cell>
          <cell r="F748" t="str">
            <v>Own work perf. and capitalized - asset transf.</v>
          </cell>
          <cell r="G748" t="str">
            <v>x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</row>
        <row r="749">
          <cell r="A749">
            <v>3300013000</v>
          </cell>
          <cell r="B749" t="str">
            <v>New Position</v>
          </cell>
          <cell r="C749" t="str">
            <v>H</v>
          </cell>
          <cell r="D749">
            <v>-1</v>
          </cell>
          <cell r="E749" t="str">
            <v>Andere aktivierte Eigenleistungen D/IL-Check</v>
          </cell>
          <cell r="F749" t="str">
            <v>Own work perf. and capitalized - D/IL-check</v>
          </cell>
          <cell r="G749"/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</row>
        <row r="750">
          <cell r="A750">
            <v>3400000000</v>
          </cell>
          <cell r="B750">
            <v>30400000</v>
          </cell>
          <cell r="C750" t="str">
            <v>H</v>
          </cell>
          <cell r="D750">
            <v>-1</v>
          </cell>
          <cell r="E750" t="str">
            <v>Sonstige betriebliche Erträge</v>
          </cell>
          <cell r="F750" t="str">
            <v>Other operating income</v>
          </cell>
          <cell r="G750"/>
          <cell r="H750">
            <v>320</v>
          </cell>
          <cell r="I750">
            <v>20</v>
          </cell>
          <cell r="J750">
            <v>58</v>
          </cell>
          <cell r="K750">
            <v>22</v>
          </cell>
          <cell r="L750">
            <v>6</v>
          </cell>
          <cell r="M750">
            <v>163</v>
          </cell>
          <cell r="N750">
            <v>222</v>
          </cell>
          <cell r="O750">
            <v>812</v>
          </cell>
        </row>
        <row r="751">
          <cell r="A751">
            <v>3402000000</v>
          </cell>
          <cell r="B751">
            <v>30411000</v>
          </cell>
          <cell r="C751" t="str">
            <v>H</v>
          </cell>
          <cell r="D751">
            <v>-1</v>
          </cell>
          <cell r="E751" t="str">
            <v>So.Ertr. aus Abgang Anlagevermögen inkl. VG z.Verkauf</v>
          </cell>
          <cell r="F751" t="str">
            <v>Other income fr. sale - tangible assets incl. h.f.sale</v>
          </cell>
          <cell r="G751"/>
          <cell r="H751">
            <v>6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6</v>
          </cell>
        </row>
        <row r="752">
          <cell r="A752">
            <v>3402011000</v>
          </cell>
          <cell r="B752">
            <v>30411100</v>
          </cell>
          <cell r="C752" t="str">
            <v>H</v>
          </cell>
          <cell r="D752">
            <v>-1</v>
          </cell>
          <cell r="E752" t="str">
            <v>So.Ertr. aus Abgang imm. Anlagevermögen inkl. VG z.Verkauf</v>
          </cell>
          <cell r="F752" t="str">
            <v>Other income fr. sale - intangible assets incl. h.f.sale</v>
          </cell>
          <cell r="G752"/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</row>
        <row r="753">
          <cell r="A753">
            <v>3402012000</v>
          </cell>
          <cell r="B753">
            <v>30411200</v>
          </cell>
          <cell r="C753" t="str">
            <v>H</v>
          </cell>
          <cell r="D753">
            <v>-1</v>
          </cell>
          <cell r="E753" t="str">
            <v>So.Ertr. aus Abgang Flugzeuge + Triebw. inkl. VG z.Verkauf</v>
          </cell>
          <cell r="F753" t="str">
            <v>Other income fr. sale-aircraft &amp; sp. engines incl. h.f.sale</v>
          </cell>
          <cell r="G753" t="str">
            <v>x</v>
          </cell>
          <cell r="H753">
            <v>5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5</v>
          </cell>
        </row>
        <row r="754">
          <cell r="A754">
            <v>3402013000</v>
          </cell>
          <cell r="B754">
            <v>30411300</v>
          </cell>
          <cell r="C754" t="str">
            <v>H</v>
          </cell>
          <cell r="D754">
            <v>-1</v>
          </cell>
          <cell r="E754" t="str">
            <v>So.Ertr. aus Abgang and. Sachanlageverm. inkl. VG z.Verkauf</v>
          </cell>
          <cell r="F754" t="str">
            <v>Other income fr. sale-other tangible assets incl. h.f.sale</v>
          </cell>
          <cell r="G754"/>
          <cell r="H754">
            <v>1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1</v>
          </cell>
        </row>
        <row r="755">
          <cell r="A755">
            <v>3402014000</v>
          </cell>
          <cell r="B755">
            <v>30411400</v>
          </cell>
          <cell r="C755" t="str">
            <v>H</v>
          </cell>
          <cell r="D755">
            <v>-1</v>
          </cell>
          <cell r="E755" t="str">
            <v>So.Ertr. aus Abgang von Beteiligungen inkl. VG z.Verkauf</v>
          </cell>
          <cell r="F755" t="str">
            <v>Other income fr. sale-investments incl. h.f.sale</v>
          </cell>
          <cell r="G755"/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</row>
        <row r="756">
          <cell r="A756">
            <v>3402015000</v>
          </cell>
          <cell r="B756" t="str">
            <v>New Position</v>
          </cell>
          <cell r="C756" t="str">
            <v>H</v>
          </cell>
          <cell r="D756">
            <v>-1</v>
          </cell>
          <cell r="E756" t="str">
            <v>So.Ertr. aus Abg. übriges Finanzanlageverm. inkl. VG z.Verk.</v>
          </cell>
          <cell r="G756"/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</row>
        <row r="757">
          <cell r="A757">
            <v>3402019999</v>
          </cell>
          <cell r="B757" t="str">
            <v>New Position</v>
          </cell>
          <cell r="C757" t="str">
            <v>H</v>
          </cell>
          <cell r="D757">
            <v>-1</v>
          </cell>
          <cell r="E757" t="str">
            <v>So.Ertr. aus Abgang Beteiligungen (KapKo)</v>
          </cell>
          <cell r="F757" t="str">
            <v>Other income fr. sale-equity investment</v>
          </cell>
          <cell r="G757"/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</row>
        <row r="758">
          <cell r="A758">
            <v>3403000000</v>
          </cell>
          <cell r="B758">
            <v>30412000</v>
          </cell>
          <cell r="C758" t="str">
            <v>H</v>
          </cell>
          <cell r="D758">
            <v>-1</v>
          </cell>
          <cell r="E758" t="str">
            <v>So.Ertr. aus Zuschr. Anlagevermögen ink. z.Verkauf</v>
          </cell>
          <cell r="F758" t="str">
            <v>Oth. income fr.write-up -tangible assets incl. h.f.sale</v>
          </cell>
          <cell r="G758"/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4</v>
          </cell>
          <cell r="N758">
            <v>23</v>
          </cell>
          <cell r="O758">
            <v>28</v>
          </cell>
        </row>
        <row r="759">
          <cell r="A759">
            <v>3403100000</v>
          </cell>
          <cell r="B759" t="str">
            <v>New Position</v>
          </cell>
          <cell r="C759" t="str">
            <v>H</v>
          </cell>
          <cell r="D759">
            <v>-1</v>
          </cell>
          <cell r="E759" t="str">
            <v>So.Ertr. aus Zuschr. Anlagevermögen ohne VG z.Verkauf</v>
          </cell>
          <cell r="F759" t="str">
            <v>Oth. income fr. write-up - assets without held for sale</v>
          </cell>
          <cell r="G759" t="str">
            <v>x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4</v>
          </cell>
          <cell r="N759">
            <v>23</v>
          </cell>
          <cell r="O759">
            <v>28</v>
          </cell>
        </row>
        <row r="760">
          <cell r="A760">
            <v>3403111000</v>
          </cell>
          <cell r="B760">
            <v>30412100</v>
          </cell>
          <cell r="C760" t="str">
            <v>H</v>
          </cell>
          <cell r="D760">
            <v>-1</v>
          </cell>
          <cell r="E760" t="str">
            <v>So.Ertr. aus Zuschr. imm. Anlagevermögen o.VG z.Verkauf</v>
          </cell>
          <cell r="F760" t="str">
            <v>Oth. income fr.write-up -intangible assets excl. h.f.sale</v>
          </cell>
          <cell r="G760"/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</row>
        <row r="761">
          <cell r="A761">
            <v>3403112000</v>
          </cell>
          <cell r="B761">
            <v>30412200</v>
          </cell>
          <cell r="C761" t="str">
            <v>H</v>
          </cell>
          <cell r="D761">
            <v>-1</v>
          </cell>
          <cell r="E761" t="str">
            <v>So.Ertr. aus Zuschr. Flgz. und Res.Triebw o.VG z.Verkauf</v>
          </cell>
          <cell r="F761" t="str">
            <v>Oth. income fr.write-up -aircraft &amp; sp. eng. excl. h.f.sale</v>
          </cell>
          <cell r="G761" t="str">
            <v>x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1</v>
          </cell>
        </row>
        <row r="762">
          <cell r="A762">
            <v>3403113000</v>
          </cell>
          <cell r="B762">
            <v>30412300</v>
          </cell>
          <cell r="C762" t="str">
            <v>H</v>
          </cell>
          <cell r="D762">
            <v>-1</v>
          </cell>
          <cell r="E762" t="str">
            <v>So.Ertr. aus Zuschr. and. Sachanlageverm. o.VG z.Verkauf</v>
          </cell>
          <cell r="F762" t="str">
            <v>Oth. income fr.write-up -oth. tangible asset excl. h.f.sale</v>
          </cell>
          <cell r="G762"/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</row>
        <row r="763">
          <cell r="A763">
            <v>3403114000</v>
          </cell>
          <cell r="B763">
            <v>30412400</v>
          </cell>
          <cell r="C763" t="str">
            <v>H</v>
          </cell>
          <cell r="D763">
            <v>-1</v>
          </cell>
          <cell r="E763" t="str">
            <v>So.Ertr. aus Zuschr. Finanzanlagevermögen o.VG z.Verkauf</v>
          </cell>
          <cell r="F763" t="str">
            <v>Oth. income fr.write-up -investments excl. h.f.sale</v>
          </cell>
          <cell r="G763"/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4</v>
          </cell>
          <cell r="N763">
            <v>23</v>
          </cell>
          <cell r="O763">
            <v>27</v>
          </cell>
        </row>
        <row r="764">
          <cell r="A764">
            <v>3403211000</v>
          </cell>
          <cell r="B764" t="str">
            <v>New Position</v>
          </cell>
          <cell r="C764" t="str">
            <v>H</v>
          </cell>
          <cell r="D764">
            <v>-1</v>
          </cell>
          <cell r="E764" t="str">
            <v>So.Ertr. aus Zuschr. Anlagevermögen - VG z.Verkauf</v>
          </cell>
          <cell r="F764" t="str">
            <v>Oth. income fr. write-up - assets held for sale</v>
          </cell>
          <cell r="G764"/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</row>
        <row r="765">
          <cell r="A765">
            <v>3404000000</v>
          </cell>
          <cell r="B765" t="str">
            <v>New Position</v>
          </cell>
          <cell r="C765" t="str">
            <v>H</v>
          </cell>
          <cell r="D765">
            <v>-1</v>
          </cell>
          <cell r="E765" t="str">
            <v>So.Ertr. Kursgewinne</v>
          </cell>
          <cell r="F765" t="str">
            <v>Other income-exch. rate gains</v>
          </cell>
          <cell r="G765"/>
          <cell r="H765">
            <v>174</v>
          </cell>
          <cell r="I765">
            <v>7</v>
          </cell>
          <cell r="J765">
            <v>9</v>
          </cell>
          <cell r="K765">
            <v>8</v>
          </cell>
          <cell r="L765">
            <v>3</v>
          </cell>
          <cell r="M765">
            <v>32</v>
          </cell>
          <cell r="N765">
            <v>124</v>
          </cell>
          <cell r="O765">
            <v>358</v>
          </cell>
        </row>
        <row r="766">
          <cell r="A766">
            <v>3404011000</v>
          </cell>
          <cell r="B766" t="str">
            <v>New Position</v>
          </cell>
          <cell r="C766" t="str">
            <v>H</v>
          </cell>
          <cell r="D766">
            <v>-1</v>
          </cell>
          <cell r="E766" t="str">
            <v>So.Ertr. Kursgewinne Stichtagsbewertung Finanzschulden</v>
          </cell>
          <cell r="F766" t="str">
            <v>Oth. inc.-exch.rate gains from val. clos.date-financ.liab.</v>
          </cell>
          <cell r="G766"/>
          <cell r="H766">
            <v>5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1</v>
          </cell>
          <cell r="N766">
            <v>0</v>
          </cell>
          <cell r="O766">
            <v>6</v>
          </cell>
        </row>
        <row r="767">
          <cell r="A767">
            <v>3404012000</v>
          </cell>
          <cell r="B767" t="str">
            <v>New Position</v>
          </cell>
          <cell r="C767" t="str">
            <v>H</v>
          </cell>
          <cell r="D767">
            <v>-1</v>
          </cell>
          <cell r="E767" t="str">
            <v>So.Ertr. Kursgewinne realisiert Stichtagsbewertung</v>
          </cell>
          <cell r="F767" t="str">
            <v>Oth. inc.-realized exch.rate gains from val. clos.date-financ.</v>
          </cell>
          <cell r="G767"/>
          <cell r="H767">
            <v>4</v>
          </cell>
          <cell r="I767">
            <v>0</v>
          </cell>
          <cell r="J767">
            <v>0</v>
          </cell>
          <cell r="K767">
            <v>4</v>
          </cell>
          <cell r="L767">
            <v>0</v>
          </cell>
          <cell r="M767">
            <v>0</v>
          </cell>
          <cell r="N767">
            <v>0</v>
          </cell>
          <cell r="O767">
            <v>8</v>
          </cell>
        </row>
        <row r="768">
          <cell r="A768">
            <v>3404019000</v>
          </cell>
          <cell r="B768">
            <v>30420700</v>
          </cell>
          <cell r="C768" t="str">
            <v>H</v>
          </cell>
          <cell r="D768">
            <v>-1</v>
          </cell>
          <cell r="E768" t="str">
            <v>So.Ertr. Kursgewinne übrige</v>
          </cell>
          <cell r="F768" t="str">
            <v>Oth. inc.-exch.rate gains miscellaneous residue</v>
          </cell>
          <cell r="G768" t="str">
            <v>x</v>
          </cell>
          <cell r="H768">
            <v>165</v>
          </cell>
          <cell r="I768">
            <v>7</v>
          </cell>
          <cell r="J768">
            <v>9</v>
          </cell>
          <cell r="K768">
            <v>4</v>
          </cell>
          <cell r="L768">
            <v>3</v>
          </cell>
          <cell r="M768">
            <v>31</v>
          </cell>
          <cell r="N768">
            <v>124</v>
          </cell>
          <cell r="O768">
            <v>344</v>
          </cell>
        </row>
        <row r="769">
          <cell r="A769">
            <v>3404019999</v>
          </cell>
          <cell r="B769">
            <v>30402000</v>
          </cell>
          <cell r="C769" t="str">
            <v>H</v>
          </cell>
          <cell r="D769">
            <v>-1</v>
          </cell>
          <cell r="E769" t="str">
            <v>So.Ertr. aus der Währungsumrechnung</v>
          </cell>
          <cell r="F769" t="str">
            <v>Oth. income - currency translation</v>
          </cell>
          <cell r="G769"/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</row>
        <row r="770">
          <cell r="A770">
            <v>3406000000</v>
          </cell>
          <cell r="B770" t="str">
            <v>New Position</v>
          </cell>
          <cell r="C770" t="str">
            <v>H</v>
          </cell>
          <cell r="D770">
            <v>-1</v>
          </cell>
          <cell r="E770" t="str">
            <v>So.Ertr. aus der Auflösung von Rst.</v>
          </cell>
          <cell r="F770" t="str">
            <v>O.income fr. write-back of provisions</v>
          </cell>
          <cell r="G770"/>
          <cell r="H770">
            <v>7</v>
          </cell>
          <cell r="I770">
            <v>1</v>
          </cell>
          <cell r="J770">
            <v>7</v>
          </cell>
          <cell r="K770">
            <v>0</v>
          </cell>
          <cell r="L770">
            <v>0</v>
          </cell>
          <cell r="M770">
            <v>0</v>
          </cell>
          <cell r="N770">
            <v>1</v>
          </cell>
          <cell r="O770">
            <v>16</v>
          </cell>
        </row>
        <row r="771">
          <cell r="A771">
            <v>3406011000</v>
          </cell>
          <cell r="B771">
            <v>30420300</v>
          </cell>
          <cell r="C771" t="str">
            <v>H</v>
          </cell>
          <cell r="D771">
            <v>-1</v>
          </cell>
          <cell r="E771" t="str">
            <v>So.Ertr. aus der Auflösung von Pensions.Rst.</v>
          </cell>
          <cell r="F771" t="str">
            <v>O.income fr. write-back of provis. f. pension</v>
          </cell>
          <cell r="G771"/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</row>
        <row r="772">
          <cell r="A772">
            <v>3406016000</v>
          </cell>
          <cell r="B772">
            <v>30420600</v>
          </cell>
          <cell r="C772" t="str">
            <v>H</v>
          </cell>
          <cell r="D772">
            <v>-1</v>
          </cell>
          <cell r="E772" t="str">
            <v>So.Ertr. aus der Auflösung von Rückst./abgegr. Aufwendungen</v>
          </cell>
          <cell r="F772" t="str">
            <v>Other income-write-back of other provisions/accruals</v>
          </cell>
          <cell r="G772" t="str">
            <v>x</v>
          </cell>
          <cell r="H772">
            <v>7</v>
          </cell>
          <cell r="I772">
            <v>1</v>
          </cell>
          <cell r="J772">
            <v>7</v>
          </cell>
          <cell r="K772">
            <v>0</v>
          </cell>
          <cell r="L772">
            <v>0</v>
          </cell>
          <cell r="M772">
            <v>0</v>
          </cell>
          <cell r="N772">
            <v>1</v>
          </cell>
          <cell r="O772">
            <v>16</v>
          </cell>
        </row>
        <row r="773">
          <cell r="A773">
            <v>3407011000</v>
          </cell>
          <cell r="B773">
            <v>30421300</v>
          </cell>
          <cell r="C773" t="str">
            <v>H</v>
          </cell>
          <cell r="D773">
            <v>-1</v>
          </cell>
          <cell r="E773" t="str">
            <v>So.Ertr. aus weiterberechnete Lieferungen/Leistungen</v>
          </cell>
          <cell r="F773" t="str">
            <v>Other income-redebeting of trade payables</v>
          </cell>
          <cell r="G773"/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</row>
        <row r="774">
          <cell r="A774">
            <v>3408011000</v>
          </cell>
          <cell r="B774">
            <v>30421700</v>
          </cell>
          <cell r="C774" t="str">
            <v>H</v>
          </cell>
          <cell r="D774">
            <v>-1</v>
          </cell>
          <cell r="E774" t="str">
            <v>So.Ertr. aus sonstigen Provisionen</v>
          </cell>
          <cell r="F774" t="str">
            <v>Other income-other commissions</v>
          </cell>
          <cell r="G774"/>
          <cell r="H774">
            <v>4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4</v>
          </cell>
        </row>
        <row r="775">
          <cell r="A775">
            <v>3409011000</v>
          </cell>
          <cell r="B775">
            <v>30421500</v>
          </cell>
          <cell r="C775" t="str">
            <v>H</v>
          </cell>
          <cell r="D775">
            <v>-1</v>
          </cell>
          <cell r="E775" t="str">
            <v>So.Ertr. aus IT-Vertriebssystemen</v>
          </cell>
          <cell r="F775" t="str">
            <v>Other income-computerized distrib. systems</v>
          </cell>
          <cell r="G775"/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</row>
        <row r="776">
          <cell r="A776">
            <v>3410011000</v>
          </cell>
          <cell r="B776">
            <v>30420100</v>
          </cell>
          <cell r="C776" t="str">
            <v>H</v>
          </cell>
          <cell r="D776">
            <v>-1</v>
          </cell>
          <cell r="E776" t="str">
            <v>So.Ertr. aus der Auflösung von WB auf Ford.</v>
          </cell>
          <cell r="F776" t="str">
            <v>O.income fr. write-back of adjust. on rec.</v>
          </cell>
          <cell r="G776"/>
          <cell r="H776">
            <v>29</v>
          </cell>
          <cell r="I776">
            <v>1</v>
          </cell>
          <cell r="J776">
            <v>9</v>
          </cell>
          <cell r="K776">
            <v>2</v>
          </cell>
          <cell r="L776">
            <v>0</v>
          </cell>
          <cell r="M776">
            <v>2</v>
          </cell>
          <cell r="N776">
            <v>0</v>
          </cell>
          <cell r="O776">
            <v>42</v>
          </cell>
        </row>
        <row r="777">
          <cell r="A777">
            <v>3411011000</v>
          </cell>
          <cell r="B777">
            <v>30421200</v>
          </cell>
          <cell r="C777" t="str">
            <v>H</v>
          </cell>
          <cell r="D777">
            <v>-1</v>
          </cell>
          <cell r="E777" t="str">
            <v>So.Ertr. aus Personalüberlassungen</v>
          </cell>
          <cell r="F777" t="str">
            <v>Other income-hiring out of staff</v>
          </cell>
          <cell r="G777"/>
          <cell r="H777">
            <v>7</v>
          </cell>
          <cell r="I777">
            <v>1</v>
          </cell>
          <cell r="J777">
            <v>2</v>
          </cell>
          <cell r="K777">
            <v>0</v>
          </cell>
          <cell r="L777">
            <v>0</v>
          </cell>
          <cell r="M777">
            <v>0</v>
          </cell>
          <cell r="N777">
            <v>2</v>
          </cell>
          <cell r="O777">
            <v>13</v>
          </cell>
        </row>
        <row r="778">
          <cell r="A778">
            <v>3412011000</v>
          </cell>
          <cell r="B778">
            <v>30421800</v>
          </cell>
          <cell r="C778" t="str">
            <v>H</v>
          </cell>
          <cell r="D778">
            <v>-1</v>
          </cell>
          <cell r="E778" t="str">
            <v>So.Ertr. aus Schadensersatzleistungen</v>
          </cell>
          <cell r="F778" t="str">
            <v>Other income-damage compensations</v>
          </cell>
          <cell r="G778"/>
          <cell r="H778">
            <v>4</v>
          </cell>
          <cell r="I778">
            <v>1</v>
          </cell>
          <cell r="J778">
            <v>1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6</v>
          </cell>
        </row>
        <row r="779">
          <cell r="A779">
            <v>3413011000</v>
          </cell>
          <cell r="B779">
            <v>30421100</v>
          </cell>
          <cell r="C779" t="str">
            <v>H</v>
          </cell>
          <cell r="D779">
            <v>-1</v>
          </cell>
          <cell r="E779" t="str">
            <v>So.Ertr. aus Mieten</v>
          </cell>
          <cell r="F779" t="str">
            <v>Other income-rents</v>
          </cell>
          <cell r="G779"/>
          <cell r="H779">
            <v>3</v>
          </cell>
          <cell r="I779">
            <v>0</v>
          </cell>
          <cell r="J779">
            <v>3</v>
          </cell>
          <cell r="K779">
            <v>1</v>
          </cell>
          <cell r="L779">
            <v>1</v>
          </cell>
          <cell r="M779">
            <v>7</v>
          </cell>
          <cell r="N779">
            <v>5</v>
          </cell>
          <cell r="O779">
            <v>19</v>
          </cell>
        </row>
        <row r="780">
          <cell r="A780">
            <v>3414011000</v>
          </cell>
          <cell r="B780">
            <v>30423000</v>
          </cell>
          <cell r="C780" t="str">
            <v>H</v>
          </cell>
          <cell r="D780">
            <v>-1</v>
          </cell>
          <cell r="E780" t="str">
            <v>So.Ertr. aus Sublease Flgz. und Res.Triebw.</v>
          </cell>
          <cell r="F780" t="str">
            <v>Other income-sublease aircraft &amp; spare engines</v>
          </cell>
          <cell r="G780"/>
          <cell r="H780">
            <v>4</v>
          </cell>
          <cell r="I780">
            <v>0</v>
          </cell>
          <cell r="J780">
            <v>1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5</v>
          </cell>
        </row>
        <row r="781">
          <cell r="A781">
            <v>3414017000</v>
          </cell>
          <cell r="B781" t="str">
            <v>New Position</v>
          </cell>
          <cell r="C781" t="str">
            <v>H</v>
          </cell>
          <cell r="D781">
            <v>-1</v>
          </cell>
          <cell r="E781" t="str">
            <v>So.Ertr. aus Sublease übrige</v>
          </cell>
          <cell r="F781" t="str">
            <v>Other income-sublease miscellaneous residue</v>
          </cell>
          <cell r="G781"/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</row>
        <row r="782">
          <cell r="A782">
            <v>3415011000</v>
          </cell>
          <cell r="B782">
            <v>30422100</v>
          </cell>
          <cell r="C782" t="str">
            <v>H</v>
          </cell>
          <cell r="D782">
            <v>-1</v>
          </cell>
          <cell r="E782" t="str">
            <v>So.Ertr. Gewinn a.d. Verkauf kurzfr.Fin.inv.</v>
          </cell>
          <cell r="F782" t="str">
            <v>Other income-sale of curr. fin. investments</v>
          </cell>
          <cell r="G782"/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6</v>
          </cell>
          <cell r="O782">
            <v>6</v>
          </cell>
        </row>
        <row r="783">
          <cell r="A783">
            <v>3416011000</v>
          </cell>
          <cell r="B783">
            <v>30422200</v>
          </cell>
          <cell r="C783" t="str">
            <v>H</v>
          </cell>
          <cell r="D783">
            <v>-1</v>
          </cell>
          <cell r="E783" t="str">
            <v>So.Ertr. Gewinn a.d. Verkauf kurzfr. VG o.z.Verkauf</v>
          </cell>
          <cell r="F783" t="str">
            <v>Other income-sale of other current assets  excl. h.f.sale</v>
          </cell>
          <cell r="G783"/>
          <cell r="H783">
            <v>1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1</v>
          </cell>
        </row>
        <row r="784">
          <cell r="A784">
            <v>3416012000</v>
          </cell>
          <cell r="C784" t="str">
            <v>H</v>
          </cell>
          <cell r="D784">
            <v>-1</v>
          </cell>
          <cell r="E784" t="str">
            <v>So.Ertr. Gewinn a.d. Verkauf von Emissionszertifikaten</v>
          </cell>
          <cell r="G784"/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</row>
        <row r="785">
          <cell r="A785">
            <v>3417011000</v>
          </cell>
          <cell r="B785">
            <v>30421400</v>
          </cell>
          <cell r="C785" t="str">
            <v>H</v>
          </cell>
          <cell r="D785">
            <v>-1</v>
          </cell>
          <cell r="E785" t="str">
            <v>So.Ertr. Werterhöhung auf kurzfr. VG o.z.Verkauf</v>
          </cell>
          <cell r="F785" t="str">
            <v>Other income-write-up on other curr. assets excl. h.f.sale</v>
          </cell>
          <cell r="G785"/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</row>
        <row r="786">
          <cell r="A786">
            <v>3418011000</v>
          </cell>
          <cell r="B786">
            <v>30422500</v>
          </cell>
          <cell r="C786" t="str">
            <v>H</v>
          </cell>
          <cell r="D786">
            <v>-1</v>
          </cell>
          <cell r="E786" t="str">
            <v>So.Ertr. Werterhöhung auf kurzfr. Fin.inv.</v>
          </cell>
          <cell r="F786" t="str">
            <v>Other income-write up on short term investm.</v>
          </cell>
          <cell r="G786"/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</row>
        <row r="787">
          <cell r="A787">
            <v>3419011000</v>
          </cell>
          <cell r="B787">
            <v>30421600</v>
          </cell>
          <cell r="C787" t="str">
            <v>H</v>
          </cell>
          <cell r="D787">
            <v>-1</v>
          </cell>
          <cell r="E787" t="str">
            <v>So.Ertr. aus Serviceleistungen Konzern</v>
          </cell>
          <cell r="F787" t="str">
            <v>Other income-services of the group</v>
          </cell>
          <cell r="G787"/>
          <cell r="H787">
            <v>4</v>
          </cell>
          <cell r="I787">
            <v>0</v>
          </cell>
          <cell r="J787">
            <v>1</v>
          </cell>
          <cell r="K787">
            <v>3</v>
          </cell>
          <cell r="L787">
            <v>0</v>
          </cell>
          <cell r="M787">
            <v>0</v>
          </cell>
          <cell r="N787">
            <v>15</v>
          </cell>
          <cell r="O787">
            <v>24</v>
          </cell>
        </row>
        <row r="788">
          <cell r="A788">
            <v>3420011000</v>
          </cell>
          <cell r="B788">
            <v>30421000</v>
          </cell>
          <cell r="C788" t="str">
            <v>H</v>
          </cell>
          <cell r="D788">
            <v>-1</v>
          </cell>
          <cell r="E788" t="str">
            <v>So.Ertr. aus Schulungen</v>
          </cell>
          <cell r="F788" t="str">
            <v>Other income-training</v>
          </cell>
          <cell r="G788"/>
          <cell r="H788">
            <v>2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37</v>
          </cell>
          <cell r="N788">
            <v>0</v>
          </cell>
          <cell r="O788">
            <v>40</v>
          </cell>
        </row>
        <row r="789">
          <cell r="A789">
            <v>3421011000</v>
          </cell>
          <cell r="B789">
            <v>30421900</v>
          </cell>
          <cell r="C789" t="str">
            <v>H</v>
          </cell>
          <cell r="D789">
            <v>-1</v>
          </cell>
          <cell r="E789" t="str">
            <v>So.Ertr. aus Reisemanagement</v>
          </cell>
          <cell r="F789" t="str">
            <v>Other income travel management</v>
          </cell>
          <cell r="G789"/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69</v>
          </cell>
          <cell r="N789">
            <v>0</v>
          </cell>
          <cell r="O789">
            <v>69</v>
          </cell>
        </row>
        <row r="790">
          <cell r="A790">
            <v>3422111000</v>
          </cell>
          <cell r="B790">
            <v>30423050</v>
          </cell>
          <cell r="C790" t="str">
            <v>H</v>
          </cell>
          <cell r="D790">
            <v>-1</v>
          </cell>
          <cell r="E790" t="str">
            <v>So.Ertr. aus Operating Lease Flgz. und Res.Triebw.</v>
          </cell>
          <cell r="F790" t="str">
            <v>Other income-operating lease aircraft &amp; spare engines</v>
          </cell>
          <cell r="G790"/>
          <cell r="H790">
            <v>3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3</v>
          </cell>
        </row>
        <row r="791">
          <cell r="A791">
            <v>3422117000</v>
          </cell>
          <cell r="B791" t="str">
            <v>New Position</v>
          </cell>
          <cell r="C791" t="str">
            <v>H</v>
          </cell>
          <cell r="D791">
            <v>-1</v>
          </cell>
          <cell r="E791" t="str">
            <v>So.Ertr. aus Operating Lease übrige</v>
          </cell>
          <cell r="F791" t="str">
            <v>Other income-operating lease miscellaneous residue</v>
          </cell>
          <cell r="G791"/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</row>
        <row r="792">
          <cell r="A792">
            <v>3499000000</v>
          </cell>
          <cell r="B792" t="str">
            <v>New Position</v>
          </cell>
          <cell r="C792" t="str">
            <v>H</v>
          </cell>
          <cell r="D792">
            <v>-1</v>
          </cell>
          <cell r="E792" t="str">
            <v>So.Ertr. übrige</v>
          </cell>
          <cell r="F792" t="str">
            <v>Other income-miscellaneous residue</v>
          </cell>
          <cell r="G792" t="str">
            <v>x</v>
          </cell>
          <cell r="H792">
            <v>72</v>
          </cell>
          <cell r="I792">
            <v>9</v>
          </cell>
          <cell r="J792">
            <v>25</v>
          </cell>
          <cell r="K792">
            <v>8</v>
          </cell>
          <cell r="L792">
            <v>2</v>
          </cell>
          <cell r="M792">
            <v>12</v>
          </cell>
          <cell r="N792">
            <v>46</v>
          </cell>
          <cell r="O792">
            <v>172</v>
          </cell>
        </row>
        <row r="793">
          <cell r="A793">
            <v>3499011000</v>
          </cell>
          <cell r="B793">
            <v>30429000</v>
          </cell>
          <cell r="C793" t="str">
            <v>H</v>
          </cell>
          <cell r="D793">
            <v>-1</v>
          </cell>
          <cell r="E793" t="str">
            <v>So.übrige Erträge</v>
          </cell>
          <cell r="F793" t="str">
            <v>Other miscellaneous residue income</v>
          </cell>
          <cell r="G793" t="str">
            <v>x</v>
          </cell>
          <cell r="H793">
            <v>72</v>
          </cell>
          <cell r="I793">
            <v>9</v>
          </cell>
          <cell r="J793">
            <v>20</v>
          </cell>
          <cell r="K793">
            <v>8</v>
          </cell>
          <cell r="L793">
            <v>2</v>
          </cell>
          <cell r="M793">
            <v>12</v>
          </cell>
          <cell r="N793">
            <v>46</v>
          </cell>
          <cell r="O793">
            <v>167</v>
          </cell>
        </row>
        <row r="794">
          <cell r="A794">
            <v>3499018000</v>
          </cell>
          <cell r="B794" t="str">
            <v>New Position</v>
          </cell>
          <cell r="C794" t="str">
            <v>H</v>
          </cell>
          <cell r="D794">
            <v>-1</v>
          </cell>
          <cell r="E794" t="str">
            <v>So.übrige Erträge (nur operatives Ergebnis)</v>
          </cell>
          <cell r="G794"/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</row>
        <row r="795">
          <cell r="A795">
            <v>3499019000</v>
          </cell>
          <cell r="B795" t="str">
            <v>New Position</v>
          </cell>
          <cell r="C795" t="str">
            <v>H</v>
          </cell>
          <cell r="D795">
            <v>-1</v>
          </cell>
          <cell r="E795" t="str">
            <v>So.übrige Erträge (nur operatives Ergebnis - Gegenposition)</v>
          </cell>
          <cell r="G795"/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</row>
        <row r="796">
          <cell r="A796">
            <v>3499090000</v>
          </cell>
          <cell r="B796">
            <v>30430000</v>
          </cell>
          <cell r="C796" t="str">
            <v>H</v>
          </cell>
          <cell r="D796">
            <v>-1</v>
          </cell>
          <cell r="E796" t="str">
            <v>Übrige sonstige betriebliche Erträge Konsol.</v>
          </cell>
          <cell r="F796" t="str">
            <v>Other residual operat. income f. consolid.</v>
          </cell>
          <cell r="G796"/>
          <cell r="H796">
            <v>0</v>
          </cell>
          <cell r="I796">
            <v>0</v>
          </cell>
          <cell r="J796">
            <v>5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5</v>
          </cell>
        </row>
        <row r="797">
          <cell r="A797">
            <v>3499091000</v>
          </cell>
          <cell r="B797">
            <v>30430100</v>
          </cell>
          <cell r="C797" t="str">
            <v>H</v>
          </cell>
          <cell r="D797">
            <v>-1</v>
          </cell>
          <cell r="E797" t="str">
            <v>Ertrag aus Anlagenverkauf</v>
          </cell>
          <cell r="F797" t="str">
            <v>Excess income from sales of assets</v>
          </cell>
          <cell r="G797"/>
          <cell r="H797">
            <v>3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3</v>
          </cell>
        </row>
        <row r="798">
          <cell r="A798">
            <v>3499092000</v>
          </cell>
          <cell r="B798">
            <v>30430200</v>
          </cell>
          <cell r="C798" t="str">
            <v>H</v>
          </cell>
          <cell r="D798">
            <v>-1</v>
          </cell>
          <cell r="E798" t="str">
            <v>Ertrag aus Schuldenkonsolidierung</v>
          </cell>
          <cell r="F798" t="str">
            <v>Income from elim. of IG payables/receivables</v>
          </cell>
          <cell r="G798"/>
          <cell r="H798">
            <v>2</v>
          </cell>
          <cell r="I798">
            <v>5</v>
          </cell>
          <cell r="J798">
            <v>3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O798">
            <v>11</v>
          </cell>
        </row>
        <row r="799">
          <cell r="A799">
            <v>3499092500</v>
          </cell>
          <cell r="B799" t="str">
            <v>New Position</v>
          </cell>
          <cell r="C799" t="str">
            <v>H</v>
          </cell>
          <cell r="D799">
            <v>-1</v>
          </cell>
          <cell r="E799" t="str">
            <v>Ertrag aus Schuldenkonsolidierung sonst. Ford./Verb.</v>
          </cell>
          <cell r="G799"/>
          <cell r="H799">
            <v>67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68</v>
          </cell>
        </row>
        <row r="800">
          <cell r="A800">
            <v>3499093000</v>
          </cell>
          <cell r="B800">
            <v>30430300</v>
          </cell>
          <cell r="C800" t="str">
            <v>H</v>
          </cell>
          <cell r="D800">
            <v>-1</v>
          </cell>
          <cell r="E800" t="str">
            <v>Ertrag aus Aufwands-/Ertragskonsolidierung</v>
          </cell>
          <cell r="F800" t="str">
            <v>Income from elim. of IG Income &amp; expense</v>
          </cell>
          <cell r="G800"/>
          <cell r="H800">
            <v>10</v>
          </cell>
          <cell r="I800">
            <v>0</v>
          </cell>
          <cell r="J800">
            <v>6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17</v>
          </cell>
        </row>
        <row r="801">
          <cell r="A801">
            <v>3499094000</v>
          </cell>
          <cell r="B801">
            <v>30430400</v>
          </cell>
          <cell r="C801" t="str">
            <v>H</v>
          </cell>
          <cell r="D801">
            <v>-1</v>
          </cell>
          <cell r="E801" t="str">
            <v>Ertrag aus Zwischenergebniseliminierung kurzfr. VG</v>
          </cell>
          <cell r="F801" t="str">
            <v>Income from elim. of IG profit &amp; loss</v>
          </cell>
          <cell r="G801"/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</row>
        <row r="802">
          <cell r="A802">
            <v>3499098000</v>
          </cell>
          <cell r="B802" t="str">
            <v>New Position</v>
          </cell>
          <cell r="C802" t="str">
            <v>H</v>
          </cell>
          <cell r="D802">
            <v>-1</v>
          </cell>
          <cell r="E802" t="str">
            <v>Ertrag aus Rückstellungen Erstkonsolidierung</v>
          </cell>
          <cell r="F802" t="str">
            <v>income prov. first cons.</v>
          </cell>
          <cell r="G802" t="str">
            <v>x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-1</v>
          </cell>
        </row>
        <row r="803">
          <cell r="A803">
            <v>3499099000</v>
          </cell>
          <cell r="B803" t="str">
            <v>New Position</v>
          </cell>
          <cell r="C803" t="str">
            <v>H</v>
          </cell>
          <cell r="D803">
            <v>-1</v>
          </cell>
          <cell r="E803" t="str">
            <v>Ertrag aus Saldierung Auffangkonten</v>
          </cell>
          <cell r="F803" t="str">
            <v>Income from balancing IG accounts</v>
          </cell>
          <cell r="G803"/>
          <cell r="H803">
            <v>-82</v>
          </cell>
          <cell r="I803">
            <v>-5</v>
          </cell>
          <cell r="J803">
            <v>-4</v>
          </cell>
          <cell r="K803">
            <v>-1</v>
          </cell>
          <cell r="L803">
            <v>0</v>
          </cell>
          <cell r="M803">
            <v>0</v>
          </cell>
          <cell r="N803">
            <v>0</v>
          </cell>
          <cell r="O803">
            <v>-93</v>
          </cell>
        </row>
        <row r="804">
          <cell r="A804">
            <v>3500000000</v>
          </cell>
          <cell r="B804">
            <v>30500000</v>
          </cell>
          <cell r="C804" t="str">
            <v>S</v>
          </cell>
          <cell r="D804">
            <v>1</v>
          </cell>
          <cell r="E804" t="str">
            <v>Materialaufwand</v>
          </cell>
          <cell r="F804" t="str">
            <v>Cost of materials</v>
          </cell>
          <cell r="G804"/>
          <cell r="H804">
            <v>3579</v>
          </cell>
          <cell r="I804">
            <v>431</v>
          </cell>
          <cell r="J804">
            <v>475</v>
          </cell>
          <cell r="K804">
            <v>249</v>
          </cell>
          <cell r="L804">
            <v>28</v>
          </cell>
          <cell r="M804">
            <v>14</v>
          </cell>
          <cell r="N804">
            <v>12</v>
          </cell>
          <cell r="O804">
            <v>4787</v>
          </cell>
        </row>
        <row r="805">
          <cell r="A805">
            <v>3501000000</v>
          </cell>
          <cell r="B805">
            <v>30510000</v>
          </cell>
          <cell r="C805" t="str">
            <v>S</v>
          </cell>
          <cell r="D805">
            <v>1</v>
          </cell>
          <cell r="E805" t="str">
            <v>Aufw. für Roh-, Hilfs- und Betr.stoffe</v>
          </cell>
          <cell r="F805" t="str">
            <v>Raw materials &amp; operating supplies expenses</v>
          </cell>
          <cell r="G805"/>
          <cell r="H805">
            <v>1626</v>
          </cell>
          <cell r="I805">
            <v>133</v>
          </cell>
          <cell r="J805">
            <v>317</v>
          </cell>
          <cell r="K805">
            <v>222</v>
          </cell>
          <cell r="L805">
            <v>1</v>
          </cell>
          <cell r="M805">
            <v>3</v>
          </cell>
          <cell r="N805">
            <v>0</v>
          </cell>
          <cell r="O805">
            <v>2303</v>
          </cell>
        </row>
        <row r="806">
          <cell r="A806">
            <v>3501011000</v>
          </cell>
          <cell r="B806">
            <v>30510100</v>
          </cell>
          <cell r="C806" t="str">
            <v>S</v>
          </cell>
          <cell r="D806">
            <v>1</v>
          </cell>
          <cell r="E806" t="str">
            <v>Aufw. für Betriebsstoffe Flugzeuge</v>
          </cell>
          <cell r="F806" t="str">
            <v>Expenses - fuel for aircraft</v>
          </cell>
          <cell r="G806"/>
          <cell r="H806">
            <v>1545</v>
          </cell>
          <cell r="I806">
            <v>127</v>
          </cell>
          <cell r="J806">
            <v>1</v>
          </cell>
          <cell r="K806">
            <v>0</v>
          </cell>
          <cell r="L806">
            <v>0</v>
          </cell>
          <cell r="M806">
            <v>1</v>
          </cell>
          <cell r="N806">
            <v>0</v>
          </cell>
          <cell r="O806">
            <v>1674</v>
          </cell>
        </row>
        <row r="807">
          <cell r="A807">
            <v>3501020000</v>
          </cell>
          <cell r="B807">
            <v>30510400</v>
          </cell>
          <cell r="C807" t="str">
            <v>S</v>
          </cell>
          <cell r="D807">
            <v>1</v>
          </cell>
          <cell r="E807" t="str">
            <v>Aufw. für Abschr. Ersatzteile (MK1-5)</v>
          </cell>
          <cell r="F807" t="str">
            <v>Exp. spare parts for aircraft adjustments</v>
          </cell>
          <cell r="G807"/>
          <cell r="H807">
            <v>10</v>
          </cell>
          <cell r="I807">
            <v>0</v>
          </cell>
          <cell r="J807">
            <v>8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18</v>
          </cell>
        </row>
        <row r="808">
          <cell r="A808">
            <v>3501021000</v>
          </cell>
          <cell r="B808">
            <v>30510410</v>
          </cell>
          <cell r="C808" t="str">
            <v>S</v>
          </cell>
          <cell r="D808">
            <v>1</v>
          </cell>
          <cell r="E808" t="str">
            <v>Aufw. für Abschr. rep.fähige Ersatzteile (MK1-2)</v>
          </cell>
          <cell r="F808" t="str">
            <v>Exp. reparable spare parts for AC adjustm.</v>
          </cell>
          <cell r="G808" t="str">
            <v>x</v>
          </cell>
          <cell r="H808">
            <v>6</v>
          </cell>
          <cell r="I808">
            <v>0</v>
          </cell>
          <cell r="J808">
            <v>7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14</v>
          </cell>
        </row>
        <row r="809">
          <cell r="A809">
            <v>3501022000</v>
          </cell>
          <cell r="B809">
            <v>30510420</v>
          </cell>
          <cell r="C809" t="str">
            <v>S</v>
          </cell>
          <cell r="D809">
            <v>1</v>
          </cell>
          <cell r="E809" t="str">
            <v>Aufw. für Abschr. sonstige Ersatzteile (MK3-5)</v>
          </cell>
          <cell r="F809" t="str">
            <v>Exp. non reparable spare parts for AC adj.</v>
          </cell>
          <cell r="G809"/>
          <cell r="H809">
            <v>4</v>
          </cell>
          <cell r="I809">
            <v>0</v>
          </cell>
          <cell r="J809">
            <v>1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4</v>
          </cell>
        </row>
        <row r="810">
          <cell r="A810">
            <v>3501031000</v>
          </cell>
          <cell r="B810">
            <v>30510300</v>
          </cell>
          <cell r="C810" t="str">
            <v>S</v>
          </cell>
          <cell r="D810">
            <v>1</v>
          </cell>
          <cell r="E810" t="str">
            <v>Bezogene Waren / Fertigprodukte</v>
          </cell>
          <cell r="F810" t="str">
            <v>Expenses - merchandise/finished goods</v>
          </cell>
          <cell r="G810"/>
          <cell r="H810">
            <v>17</v>
          </cell>
          <cell r="I810">
            <v>0</v>
          </cell>
          <cell r="J810">
            <v>0</v>
          </cell>
          <cell r="K810">
            <v>77</v>
          </cell>
          <cell r="L810">
            <v>0</v>
          </cell>
          <cell r="M810">
            <v>0</v>
          </cell>
          <cell r="N810">
            <v>0</v>
          </cell>
          <cell r="O810">
            <v>95</v>
          </cell>
        </row>
        <row r="811">
          <cell r="A811">
            <v>3501041000</v>
          </cell>
          <cell r="B811">
            <v>30510500</v>
          </cell>
          <cell r="C811" t="str">
            <v>S</v>
          </cell>
          <cell r="D811">
            <v>1</v>
          </cell>
          <cell r="E811" t="str">
            <v>Aufw.für übrige Roh-, Hilfs- u. Betriebsstoffe</v>
          </cell>
          <cell r="F811" t="str">
            <v>Expenses - other raw materials &amp; supplies</v>
          </cell>
          <cell r="G811" t="str">
            <v>x</v>
          </cell>
          <cell r="H811">
            <v>38</v>
          </cell>
          <cell r="I811">
            <v>6</v>
          </cell>
          <cell r="J811">
            <v>308</v>
          </cell>
          <cell r="K811">
            <v>145</v>
          </cell>
          <cell r="L811">
            <v>1</v>
          </cell>
          <cell r="M811">
            <v>2</v>
          </cell>
          <cell r="N811">
            <v>0</v>
          </cell>
          <cell r="O811">
            <v>500</v>
          </cell>
        </row>
        <row r="812">
          <cell r="A812">
            <v>3501051000</v>
          </cell>
          <cell r="C812" t="str">
            <v>S</v>
          </cell>
          <cell r="D812">
            <v>1</v>
          </cell>
          <cell r="E812" t="str">
            <v>Aufwand aus Emissionszertifikaten</v>
          </cell>
          <cell r="G812"/>
          <cell r="H812">
            <v>16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16</v>
          </cell>
        </row>
        <row r="813">
          <cell r="A813">
            <v>3503000000</v>
          </cell>
          <cell r="B813">
            <v>30520000</v>
          </cell>
          <cell r="C813" t="str">
            <v>S</v>
          </cell>
          <cell r="D813">
            <v>1</v>
          </cell>
          <cell r="E813" t="str">
            <v>Aufwendungen für bezogene Leistungen</v>
          </cell>
          <cell r="F813" t="str">
            <v>Expenses - services purchased</v>
          </cell>
          <cell r="G813" t="str">
            <v>x</v>
          </cell>
          <cell r="H813">
            <v>1953</v>
          </cell>
          <cell r="I813">
            <v>298</v>
          </cell>
          <cell r="J813">
            <v>158</v>
          </cell>
          <cell r="K813">
            <v>27</v>
          </cell>
          <cell r="L813">
            <v>27</v>
          </cell>
          <cell r="M813">
            <v>11</v>
          </cell>
          <cell r="N813">
            <v>12</v>
          </cell>
          <cell r="O813">
            <v>2484</v>
          </cell>
        </row>
        <row r="814">
          <cell r="A814">
            <v>3503010000</v>
          </cell>
          <cell r="B814">
            <v>30522000</v>
          </cell>
          <cell r="C814" t="str">
            <v>S</v>
          </cell>
          <cell r="D814">
            <v>1</v>
          </cell>
          <cell r="E814" t="str">
            <v>Aufwendungen Gebühren</v>
          </cell>
          <cell r="F814" t="str">
            <v>Expenses - fees and charges</v>
          </cell>
          <cell r="G814"/>
          <cell r="H814">
            <v>1119</v>
          </cell>
          <cell r="I814">
            <v>68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1188</v>
          </cell>
        </row>
        <row r="815">
          <cell r="A815">
            <v>3503011000</v>
          </cell>
          <cell r="B815">
            <v>30522100</v>
          </cell>
          <cell r="C815" t="str">
            <v>S</v>
          </cell>
          <cell r="D815">
            <v>1</v>
          </cell>
          <cell r="E815" t="str">
            <v>Aufwendungen Flugsicherungsgebühren</v>
          </cell>
          <cell r="F815" t="str">
            <v>Expenses - air traffic control charges</v>
          </cell>
          <cell r="G815"/>
          <cell r="H815">
            <v>263</v>
          </cell>
          <cell r="I815">
            <v>15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278</v>
          </cell>
        </row>
        <row r="816">
          <cell r="A816">
            <v>3503012000</v>
          </cell>
          <cell r="B816">
            <v>30522200</v>
          </cell>
          <cell r="C816" t="str">
            <v>S</v>
          </cell>
          <cell r="D816">
            <v>1</v>
          </cell>
          <cell r="E816" t="str">
            <v>Aufwendungen Landegebühren</v>
          </cell>
          <cell r="F816" t="str">
            <v>Expenses - landing charges</v>
          </cell>
          <cell r="G816"/>
          <cell r="H816">
            <v>145</v>
          </cell>
          <cell r="I816">
            <v>8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153</v>
          </cell>
        </row>
        <row r="817">
          <cell r="A817">
            <v>3503013000</v>
          </cell>
          <cell r="B817">
            <v>30522300</v>
          </cell>
          <cell r="C817" t="str">
            <v>S</v>
          </cell>
          <cell r="D817">
            <v>1</v>
          </cell>
          <cell r="E817" t="str">
            <v>Aufwendungen Abfertigungsgebühren</v>
          </cell>
          <cell r="F817" t="str">
            <v>Expenses - handling charges</v>
          </cell>
          <cell r="G817"/>
          <cell r="H817">
            <v>317</v>
          </cell>
          <cell r="I817">
            <v>46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363</v>
          </cell>
        </row>
        <row r="818">
          <cell r="A818">
            <v>3503014000</v>
          </cell>
          <cell r="B818">
            <v>30522600</v>
          </cell>
          <cell r="C818" t="str">
            <v>S</v>
          </cell>
          <cell r="D818">
            <v>1</v>
          </cell>
          <cell r="E818" t="str">
            <v>Aufwendungen zentrale Airport Infrastrukturleisteistungen</v>
          </cell>
          <cell r="F818" t="str">
            <v>Expenses - primary airport infrastructure</v>
          </cell>
          <cell r="G818" t="str">
            <v>x</v>
          </cell>
          <cell r="H818">
            <v>51</v>
          </cell>
          <cell r="I818">
            <v>-1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51</v>
          </cell>
        </row>
        <row r="819">
          <cell r="A819">
            <v>3503015000</v>
          </cell>
          <cell r="B819">
            <v>30522400</v>
          </cell>
          <cell r="C819" t="str">
            <v>S</v>
          </cell>
          <cell r="D819">
            <v>1</v>
          </cell>
          <cell r="E819" t="str">
            <v>Aufwendungen Fluggastgebühren</v>
          </cell>
          <cell r="F819" t="str">
            <v>Expenses - passenger charges</v>
          </cell>
          <cell r="G819"/>
          <cell r="H819">
            <v>213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213</v>
          </cell>
        </row>
        <row r="820">
          <cell r="A820">
            <v>3503016000</v>
          </cell>
          <cell r="B820">
            <v>30522500</v>
          </cell>
          <cell r="C820" t="str">
            <v>S</v>
          </cell>
          <cell r="D820">
            <v>1</v>
          </cell>
          <cell r="E820" t="str">
            <v>Aufwendungen Sicherheitsgebühren</v>
          </cell>
          <cell r="F820" t="str">
            <v>Expenses - security charges</v>
          </cell>
          <cell r="G820"/>
          <cell r="H820">
            <v>54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54</v>
          </cell>
        </row>
        <row r="821">
          <cell r="A821">
            <v>3503017000</v>
          </cell>
          <cell r="C821" t="str">
            <v>S</v>
          </cell>
          <cell r="D821">
            <v>1</v>
          </cell>
          <cell r="E821" t="str">
            <v>Aufwendungen Luftverkehrsteuer (dt. und österr.)</v>
          </cell>
          <cell r="G821"/>
          <cell r="H821">
            <v>76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76</v>
          </cell>
        </row>
        <row r="822">
          <cell r="A822">
            <v>3503020000</v>
          </cell>
          <cell r="B822">
            <v>30523000</v>
          </cell>
          <cell r="C822" t="str">
            <v>S</v>
          </cell>
          <cell r="D822">
            <v>1</v>
          </cell>
          <cell r="E822" t="str">
            <v>Aufwendungen andere bezogene Leistungen</v>
          </cell>
          <cell r="F822" t="str">
            <v>Expenses - other services purchased</v>
          </cell>
          <cell r="G822" t="str">
            <v>x</v>
          </cell>
          <cell r="H822">
            <v>834</v>
          </cell>
          <cell r="I822">
            <v>230</v>
          </cell>
          <cell r="J822">
            <v>158</v>
          </cell>
          <cell r="K822">
            <v>27</v>
          </cell>
          <cell r="L822">
            <v>27</v>
          </cell>
          <cell r="M822">
            <v>11</v>
          </cell>
          <cell r="N822">
            <v>12</v>
          </cell>
          <cell r="O822">
            <v>1296</v>
          </cell>
        </row>
        <row r="823">
          <cell r="A823">
            <v>3503021000</v>
          </cell>
          <cell r="B823">
            <v>30523100</v>
          </cell>
          <cell r="C823" t="str">
            <v>S</v>
          </cell>
          <cell r="D823">
            <v>1</v>
          </cell>
          <cell r="E823" t="str">
            <v>Aufwendungen Operating Lease Flgz. und Res.Triebw.</v>
          </cell>
          <cell r="F823" t="str">
            <v>Expenses - operating lease aircraft &amp; spare engines</v>
          </cell>
          <cell r="G823"/>
          <cell r="H823">
            <v>22</v>
          </cell>
          <cell r="I823">
            <v>5</v>
          </cell>
          <cell r="J823">
            <v>-1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26</v>
          </cell>
        </row>
        <row r="824">
          <cell r="A824">
            <v>3503022000</v>
          </cell>
          <cell r="B824">
            <v>30523200</v>
          </cell>
          <cell r="C824" t="str">
            <v>S</v>
          </cell>
          <cell r="D824">
            <v>1</v>
          </cell>
          <cell r="E824" t="str">
            <v>Aufwendungen Charter Flgz. und Res.Triebw.</v>
          </cell>
          <cell r="F824" t="str">
            <v>Expenses - charter aircraft &amp; spare engines</v>
          </cell>
          <cell r="G824"/>
          <cell r="H824">
            <v>56</v>
          </cell>
          <cell r="I824">
            <v>174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229</v>
          </cell>
        </row>
        <row r="825">
          <cell r="A825">
            <v>3503023000</v>
          </cell>
          <cell r="B825">
            <v>30523300</v>
          </cell>
          <cell r="C825" t="str">
            <v>S</v>
          </cell>
          <cell r="D825">
            <v>1</v>
          </cell>
          <cell r="E825" t="str">
            <v>Aufwendungen Borddienstleistungen</v>
          </cell>
          <cell r="F825" t="str">
            <v>Expenses - cabin services</v>
          </cell>
          <cell r="G825"/>
          <cell r="H825">
            <v>196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196</v>
          </cell>
        </row>
        <row r="826">
          <cell r="A826">
            <v>3503024000</v>
          </cell>
          <cell r="B826">
            <v>30523400</v>
          </cell>
          <cell r="C826" t="str">
            <v>S</v>
          </cell>
          <cell r="D826">
            <v>1</v>
          </cell>
          <cell r="E826" t="str">
            <v>Aufwendungen Fremdleistungen Technik (Aircraft)</v>
          </cell>
          <cell r="F826" t="str">
            <v>Expenses - Aircraft / Engines maintenance svc. by third parties</v>
          </cell>
          <cell r="G826"/>
          <cell r="H826">
            <v>412</v>
          </cell>
          <cell r="I826">
            <v>31</v>
          </cell>
          <cell r="J826">
            <v>141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584</v>
          </cell>
        </row>
        <row r="827">
          <cell r="A827">
            <v>3503025000</v>
          </cell>
          <cell r="B827">
            <v>30523450</v>
          </cell>
          <cell r="C827" t="str">
            <v>S</v>
          </cell>
          <cell r="D827">
            <v>1</v>
          </cell>
          <cell r="E827" t="str">
            <v>Aufwendungen D/IL-Checks - nur Flugzeuge</v>
          </cell>
          <cell r="F827" t="str">
            <v>Expenses - D/IL-checks only for aircraft</v>
          </cell>
          <cell r="G827"/>
          <cell r="H827">
            <v>3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3</v>
          </cell>
        </row>
        <row r="828">
          <cell r="A828">
            <v>3503026000</v>
          </cell>
          <cell r="B828">
            <v>30523500</v>
          </cell>
          <cell r="C828" t="str">
            <v>S</v>
          </cell>
          <cell r="D828">
            <v>1</v>
          </cell>
          <cell r="E828" t="str">
            <v>Aufwendungen Fremdleistungen IT</v>
          </cell>
          <cell r="F828" t="str">
            <v>Expenses - IT svc. by third parties</v>
          </cell>
          <cell r="G828"/>
          <cell r="H828">
            <v>52</v>
          </cell>
          <cell r="I828">
            <v>10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11</v>
          </cell>
          <cell r="O828">
            <v>73</v>
          </cell>
        </row>
        <row r="829">
          <cell r="A829">
            <v>3503026100</v>
          </cell>
          <cell r="B829" t="str">
            <v>New Position</v>
          </cell>
          <cell r="C829" t="str">
            <v>S</v>
          </cell>
          <cell r="D829">
            <v>1</v>
          </cell>
          <cell r="E829" t="str">
            <v>Aufwendungen Fremdleistungen IT Betreibermodell</v>
          </cell>
          <cell r="G829"/>
          <cell r="H829">
            <v>1</v>
          </cell>
          <cell r="I829">
            <v>0</v>
          </cell>
          <cell r="J829">
            <v>0</v>
          </cell>
          <cell r="K829">
            <v>0</v>
          </cell>
          <cell r="L829">
            <v>17</v>
          </cell>
          <cell r="M829">
            <v>0</v>
          </cell>
          <cell r="N829">
            <v>0</v>
          </cell>
          <cell r="O829">
            <v>18</v>
          </cell>
        </row>
        <row r="830">
          <cell r="A830">
            <v>3503027000</v>
          </cell>
          <cell r="C830" t="str">
            <v>S</v>
          </cell>
          <cell r="D830">
            <v>1</v>
          </cell>
          <cell r="E830" t="str">
            <v xml:space="preserve">Aufwendungen bez. Leistungen für Kundenbindungsprogramme </v>
          </cell>
          <cell r="G830" t="str">
            <v xml:space="preserve"> </v>
          </cell>
          <cell r="H830">
            <v>14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14</v>
          </cell>
        </row>
        <row r="831">
          <cell r="A831">
            <v>3503028000</v>
          </cell>
          <cell r="B831">
            <v>30523900</v>
          </cell>
          <cell r="C831" t="str">
            <v>S</v>
          </cell>
          <cell r="D831">
            <v>1</v>
          </cell>
          <cell r="E831" t="str">
            <v>Aufwendungen übrige bezogenen Leistungen</v>
          </cell>
          <cell r="F831" t="str">
            <v>Expenses - other services purchased</v>
          </cell>
          <cell r="G831" t="str">
            <v>x</v>
          </cell>
          <cell r="H831">
            <v>78</v>
          </cell>
          <cell r="I831">
            <v>10</v>
          </cell>
          <cell r="J831">
            <v>18</v>
          </cell>
          <cell r="K831">
            <v>27</v>
          </cell>
          <cell r="L831">
            <v>10</v>
          </cell>
          <cell r="M831">
            <v>11</v>
          </cell>
          <cell r="N831">
            <v>0</v>
          </cell>
          <cell r="O831">
            <v>153</v>
          </cell>
        </row>
        <row r="832">
          <cell r="A832">
            <v>3600000000</v>
          </cell>
          <cell r="B832">
            <v>30600000</v>
          </cell>
          <cell r="C832" t="str">
            <v>S</v>
          </cell>
          <cell r="D832">
            <v>1</v>
          </cell>
          <cell r="E832" t="str">
            <v>Personalaufwand</v>
          </cell>
          <cell r="F832" t="str">
            <v>Staff costs</v>
          </cell>
          <cell r="G832"/>
          <cell r="H832">
            <v>998</v>
          </cell>
          <cell r="I832">
            <v>98</v>
          </cell>
          <cell r="J832">
            <v>301</v>
          </cell>
          <cell r="K832">
            <v>224</v>
          </cell>
          <cell r="L832">
            <v>63</v>
          </cell>
          <cell r="M832">
            <v>33</v>
          </cell>
          <cell r="N832">
            <v>72</v>
          </cell>
          <cell r="O832">
            <v>1790</v>
          </cell>
        </row>
        <row r="833">
          <cell r="A833">
            <v>3601000000</v>
          </cell>
          <cell r="B833">
            <v>30610000</v>
          </cell>
          <cell r="C833" t="str">
            <v>S</v>
          </cell>
          <cell r="D833">
            <v>1</v>
          </cell>
          <cell r="E833" t="str">
            <v>Löhne und Gehälter</v>
          </cell>
          <cell r="F833" t="str">
            <v>Wages &amp; salaries</v>
          </cell>
          <cell r="G833" t="str">
            <v>x</v>
          </cell>
          <cell r="H833">
            <v>756</v>
          </cell>
          <cell r="I833">
            <v>80</v>
          </cell>
          <cell r="J833">
            <v>251</v>
          </cell>
          <cell r="K833">
            <v>196</v>
          </cell>
          <cell r="L833">
            <v>52</v>
          </cell>
          <cell r="M833">
            <v>27</v>
          </cell>
          <cell r="N833">
            <v>66</v>
          </cell>
          <cell r="O833">
            <v>1427</v>
          </cell>
        </row>
        <row r="834">
          <cell r="A834">
            <v>3601011000</v>
          </cell>
          <cell r="B834">
            <v>30610100</v>
          </cell>
          <cell r="C834" t="str">
            <v>S</v>
          </cell>
          <cell r="D834">
            <v>1</v>
          </cell>
          <cell r="E834" t="str">
            <v>Löhne und Gehälter für Bordpersonal</v>
          </cell>
          <cell r="F834" t="str">
            <v>Wages &amp; salaries - flight personnel</v>
          </cell>
          <cell r="G834" t="str">
            <v>x</v>
          </cell>
          <cell r="H834">
            <v>642</v>
          </cell>
          <cell r="I834">
            <v>69</v>
          </cell>
          <cell r="J834">
            <v>209</v>
          </cell>
          <cell r="K834">
            <v>183</v>
          </cell>
          <cell r="L834">
            <v>46</v>
          </cell>
          <cell r="M834">
            <v>27</v>
          </cell>
          <cell r="N834">
            <v>29</v>
          </cell>
          <cell r="O834">
            <v>1200</v>
          </cell>
        </row>
        <row r="835">
          <cell r="A835">
            <v>3601012000</v>
          </cell>
          <cell r="B835">
            <v>30610200</v>
          </cell>
          <cell r="C835" t="str">
            <v>S</v>
          </cell>
          <cell r="D835">
            <v>1</v>
          </cell>
          <cell r="E835" t="str">
            <v>Löhne und Gehälter für Bodenpersonal</v>
          </cell>
          <cell r="F835" t="str">
            <v>Wages &amp; salaries - ground personnel</v>
          </cell>
          <cell r="G835"/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</row>
        <row r="836">
          <cell r="A836">
            <v>3601013000</v>
          </cell>
          <cell r="B836">
            <v>30611100</v>
          </cell>
          <cell r="C836" t="str">
            <v>S</v>
          </cell>
          <cell r="D836">
            <v>1</v>
          </cell>
          <cell r="E836" t="str">
            <v>Zuführungen Jubiläumsrückstellungen</v>
          </cell>
          <cell r="F836" t="str">
            <v>Allocations to provisions f. jubilees</v>
          </cell>
          <cell r="G836"/>
          <cell r="H836">
            <v>1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1</v>
          </cell>
        </row>
        <row r="837">
          <cell r="A837">
            <v>3601014000</v>
          </cell>
          <cell r="B837" t="str">
            <v>New Position</v>
          </cell>
          <cell r="C837" t="str">
            <v>S</v>
          </cell>
          <cell r="D837">
            <v>1</v>
          </cell>
          <cell r="E837" t="str">
            <v>Zuführung ATZ</v>
          </cell>
          <cell r="G837"/>
          <cell r="H837">
            <v>1</v>
          </cell>
          <cell r="I837">
            <v>2</v>
          </cell>
          <cell r="J837">
            <v>2</v>
          </cell>
          <cell r="K837">
            <v>1</v>
          </cell>
          <cell r="L837">
            <v>1</v>
          </cell>
          <cell r="M837">
            <v>0</v>
          </cell>
          <cell r="N837">
            <v>0</v>
          </cell>
          <cell r="O837">
            <v>8</v>
          </cell>
        </row>
        <row r="838">
          <cell r="A838">
            <v>3601015000</v>
          </cell>
          <cell r="B838" t="str">
            <v>New Position</v>
          </cell>
          <cell r="C838" t="str">
            <v>S</v>
          </cell>
          <cell r="D838">
            <v>1</v>
          </cell>
          <cell r="E838" t="str">
            <v xml:space="preserve">Aufwendungen Ergebnisbeteiligung </v>
          </cell>
          <cell r="G838"/>
          <cell r="H838">
            <v>20</v>
          </cell>
          <cell r="I838">
            <v>3</v>
          </cell>
          <cell r="J838">
            <v>12</v>
          </cell>
          <cell r="K838">
            <v>3</v>
          </cell>
          <cell r="L838">
            <v>2</v>
          </cell>
          <cell r="M838">
            <v>0</v>
          </cell>
          <cell r="N838">
            <v>4</v>
          </cell>
          <cell r="O838">
            <v>45</v>
          </cell>
        </row>
        <row r="839">
          <cell r="A839">
            <v>3601016000</v>
          </cell>
          <cell r="B839" t="str">
            <v>New Position</v>
          </cell>
          <cell r="C839" t="str">
            <v>S</v>
          </cell>
          <cell r="D839">
            <v>1</v>
          </cell>
          <cell r="E839" t="str">
            <v xml:space="preserve">Aufwendungen Zeitzuschläge und Zulagen aus Mehrarbeit  </v>
          </cell>
          <cell r="G839"/>
          <cell r="H839">
            <v>76</v>
          </cell>
          <cell r="I839">
            <v>6</v>
          </cell>
          <cell r="J839">
            <v>22</v>
          </cell>
          <cell r="K839">
            <v>6</v>
          </cell>
          <cell r="L839">
            <v>1</v>
          </cell>
          <cell r="M839">
            <v>0</v>
          </cell>
          <cell r="N839">
            <v>1</v>
          </cell>
          <cell r="O839">
            <v>114</v>
          </cell>
        </row>
        <row r="840">
          <cell r="A840">
            <v>3601017000</v>
          </cell>
          <cell r="C840" t="str">
            <v>S</v>
          </cell>
          <cell r="D840">
            <v>1</v>
          </cell>
          <cell r="E840" t="str">
            <v>Aufwendungen für Abfindungen</v>
          </cell>
          <cell r="G840"/>
          <cell r="H840">
            <v>15</v>
          </cell>
          <cell r="I840">
            <v>0</v>
          </cell>
          <cell r="J840">
            <v>6</v>
          </cell>
          <cell r="K840">
            <v>3</v>
          </cell>
          <cell r="L840">
            <v>2</v>
          </cell>
          <cell r="M840">
            <v>0</v>
          </cell>
          <cell r="N840">
            <v>31</v>
          </cell>
          <cell r="O840">
            <v>56</v>
          </cell>
        </row>
        <row r="841">
          <cell r="A841">
            <v>3601018000</v>
          </cell>
          <cell r="C841" t="str">
            <v>S</v>
          </cell>
          <cell r="D841">
            <v>1</v>
          </cell>
          <cell r="E841" t="str">
            <v>Aufwendungen LH-Performance</v>
          </cell>
          <cell r="G841"/>
          <cell r="H841">
            <v>1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1</v>
          </cell>
          <cell r="O841">
            <v>3</v>
          </cell>
        </row>
        <row r="842">
          <cell r="A842">
            <v>3602000000</v>
          </cell>
          <cell r="B842">
            <v>30620000</v>
          </cell>
          <cell r="C842" t="str">
            <v>S</v>
          </cell>
          <cell r="D842">
            <v>1</v>
          </cell>
          <cell r="E842" t="str">
            <v>Soziale Abgaben und Aufw.für Unterstützung</v>
          </cell>
          <cell r="F842" t="str">
            <v>Social security contrib. &amp; o.pension costs</v>
          </cell>
          <cell r="G842"/>
          <cell r="H842">
            <v>242</v>
          </cell>
          <cell r="I842">
            <v>18</v>
          </cell>
          <cell r="J842">
            <v>50</v>
          </cell>
          <cell r="K842">
            <v>28</v>
          </cell>
          <cell r="L842">
            <v>11</v>
          </cell>
          <cell r="M842">
            <v>6</v>
          </cell>
          <cell r="N842">
            <v>7</v>
          </cell>
          <cell r="O842">
            <v>363</v>
          </cell>
        </row>
        <row r="843">
          <cell r="A843">
            <v>3602100000</v>
          </cell>
          <cell r="B843">
            <v>30620100</v>
          </cell>
          <cell r="C843" t="str">
            <v>S</v>
          </cell>
          <cell r="D843">
            <v>1</v>
          </cell>
          <cell r="E843" t="str">
            <v>Soziale Abgaben</v>
          </cell>
          <cell r="F843" t="str">
            <v>Social security contributions</v>
          </cell>
          <cell r="G843"/>
          <cell r="H843">
            <v>106</v>
          </cell>
          <cell r="I843">
            <v>11</v>
          </cell>
          <cell r="J843">
            <v>34</v>
          </cell>
          <cell r="K843">
            <v>22</v>
          </cell>
          <cell r="L843">
            <v>7</v>
          </cell>
          <cell r="M843">
            <v>4</v>
          </cell>
          <cell r="N843">
            <v>5</v>
          </cell>
          <cell r="O843">
            <v>189</v>
          </cell>
        </row>
        <row r="844">
          <cell r="A844">
            <v>3602111000</v>
          </cell>
          <cell r="B844">
            <v>30620110</v>
          </cell>
          <cell r="C844" t="str">
            <v>S</v>
          </cell>
          <cell r="D844">
            <v>1</v>
          </cell>
          <cell r="E844" t="str">
            <v>Arbeitgebenanteil gesetzl.Rentenv.Organmitgl.</v>
          </cell>
          <cell r="F844" t="str">
            <v>Employers'share - leg. pension contr.-mgt. b.</v>
          </cell>
          <cell r="G844"/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</row>
        <row r="845">
          <cell r="A845">
            <v>3602112000</v>
          </cell>
          <cell r="B845">
            <v>30620120</v>
          </cell>
          <cell r="C845" t="str">
            <v>S</v>
          </cell>
          <cell r="D845">
            <v>1</v>
          </cell>
          <cell r="E845" t="str">
            <v>Arbeitgebenanteil gesetzl.Rentenvers. übrige</v>
          </cell>
          <cell r="F845" t="str">
            <v>Employers'share - leg. pension contr.-other</v>
          </cell>
          <cell r="G845"/>
          <cell r="H845">
            <v>45</v>
          </cell>
          <cell r="I845">
            <v>5</v>
          </cell>
          <cell r="J845">
            <v>15</v>
          </cell>
          <cell r="K845">
            <v>6</v>
          </cell>
          <cell r="L845">
            <v>3</v>
          </cell>
          <cell r="M845">
            <v>2</v>
          </cell>
          <cell r="N845">
            <v>2</v>
          </cell>
          <cell r="O845">
            <v>78</v>
          </cell>
        </row>
        <row r="846">
          <cell r="A846">
            <v>3602113000</v>
          </cell>
          <cell r="B846">
            <v>30620190</v>
          </cell>
          <cell r="C846" t="str">
            <v>S</v>
          </cell>
          <cell r="D846">
            <v>1</v>
          </cell>
          <cell r="E846" t="str">
            <v>Soziale Abgaben übrige</v>
          </cell>
          <cell r="F846" t="str">
            <v>Other social security contributions</v>
          </cell>
          <cell r="G846" t="str">
            <v>x</v>
          </cell>
          <cell r="H846">
            <v>61</v>
          </cell>
          <cell r="I846">
            <v>6</v>
          </cell>
          <cell r="J846">
            <v>18</v>
          </cell>
          <cell r="K846">
            <v>16</v>
          </cell>
          <cell r="L846">
            <v>4</v>
          </cell>
          <cell r="M846">
            <v>2</v>
          </cell>
          <cell r="N846">
            <v>2</v>
          </cell>
          <cell r="O846">
            <v>110</v>
          </cell>
        </row>
        <row r="847">
          <cell r="A847">
            <v>3602114000</v>
          </cell>
          <cell r="B847" t="str">
            <v>New Position</v>
          </cell>
          <cell r="C847" t="str">
            <v>S</v>
          </cell>
          <cell r="D847">
            <v>1</v>
          </cell>
          <cell r="E847" t="str">
            <v>Soziale Abgaben ATZ</v>
          </cell>
          <cell r="G847"/>
          <cell r="H847">
            <v>0</v>
          </cell>
          <cell r="I847">
            <v>0</v>
          </cell>
          <cell r="J847">
            <v>1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1</v>
          </cell>
        </row>
        <row r="848">
          <cell r="A848">
            <v>3602200000</v>
          </cell>
          <cell r="B848">
            <v>30620999</v>
          </cell>
          <cell r="C848" t="str">
            <v>S</v>
          </cell>
          <cell r="D848">
            <v>1</v>
          </cell>
          <cell r="E848" t="str">
            <v>Aufwendungen für Altersvers. u. Unterstützung</v>
          </cell>
          <cell r="F848" t="str">
            <v>Exp. f. retirement pens.pl. &amp; welfare paym.</v>
          </cell>
          <cell r="G848"/>
          <cell r="H848">
            <v>136</v>
          </cell>
          <cell r="I848">
            <v>7</v>
          </cell>
          <cell r="J848">
            <v>16</v>
          </cell>
          <cell r="K848">
            <v>6</v>
          </cell>
          <cell r="L848">
            <v>4</v>
          </cell>
          <cell r="M848">
            <v>1</v>
          </cell>
          <cell r="N848">
            <v>2</v>
          </cell>
          <cell r="O848">
            <v>173</v>
          </cell>
        </row>
        <row r="849">
          <cell r="A849">
            <v>3602211000</v>
          </cell>
          <cell r="B849">
            <v>30620200</v>
          </cell>
          <cell r="C849" t="str">
            <v>S</v>
          </cell>
          <cell r="D849">
            <v>1</v>
          </cell>
          <cell r="E849" t="str">
            <v>Aufwendungen für Altersversorgung</v>
          </cell>
          <cell r="F849" t="str">
            <v>Expenses for retirement pension plan</v>
          </cell>
          <cell r="G849"/>
          <cell r="H849">
            <v>17</v>
          </cell>
          <cell r="I849">
            <v>1</v>
          </cell>
          <cell r="J849">
            <v>1</v>
          </cell>
          <cell r="K849">
            <v>2</v>
          </cell>
          <cell r="L849">
            <v>0</v>
          </cell>
          <cell r="M849">
            <v>1</v>
          </cell>
          <cell r="N849">
            <v>0</v>
          </cell>
          <cell r="O849">
            <v>22</v>
          </cell>
        </row>
        <row r="850">
          <cell r="A850">
            <v>3602212000</v>
          </cell>
          <cell r="B850">
            <v>30620300</v>
          </cell>
          <cell r="C850" t="str">
            <v>S</v>
          </cell>
          <cell r="D850">
            <v>1</v>
          </cell>
          <cell r="E850" t="str">
            <v>Aufwendungen für Unterstützung</v>
          </cell>
          <cell r="F850" t="str">
            <v>Expenses for welfare payment</v>
          </cell>
          <cell r="G850"/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</row>
        <row r="851">
          <cell r="A851">
            <v>3602213000</v>
          </cell>
          <cell r="B851" t="str">
            <v>New Position</v>
          </cell>
          <cell r="C851" t="str">
            <v>S</v>
          </cell>
          <cell r="D851">
            <v>1</v>
          </cell>
          <cell r="E851" t="str">
            <v>Zuführungen Pensionsrückstellungen</v>
          </cell>
          <cell r="F851" t="str">
            <v>Allocations to provisions for pensions</v>
          </cell>
          <cell r="G851" t="str">
            <v>x</v>
          </cell>
          <cell r="H851">
            <v>119</v>
          </cell>
          <cell r="I851">
            <v>6</v>
          </cell>
          <cell r="J851">
            <v>15</v>
          </cell>
          <cell r="K851">
            <v>4</v>
          </cell>
          <cell r="L851">
            <v>4</v>
          </cell>
          <cell r="M851">
            <v>0</v>
          </cell>
          <cell r="N851">
            <v>2</v>
          </cell>
          <cell r="O851">
            <v>151</v>
          </cell>
        </row>
        <row r="852">
          <cell r="A852">
            <v>3602213100</v>
          </cell>
          <cell r="B852">
            <v>30620400</v>
          </cell>
          <cell r="C852" t="str">
            <v>S</v>
          </cell>
          <cell r="D852">
            <v>1</v>
          </cell>
          <cell r="E852" t="str">
            <v>Dienstzeitaufwand</v>
          </cell>
          <cell r="F852" t="str">
            <v>Pension costs</v>
          </cell>
          <cell r="G852" t="str">
            <v>x</v>
          </cell>
          <cell r="H852">
            <v>119</v>
          </cell>
          <cell r="I852">
            <v>6</v>
          </cell>
          <cell r="J852">
            <v>15</v>
          </cell>
          <cell r="K852">
            <v>4</v>
          </cell>
          <cell r="L852">
            <v>4</v>
          </cell>
          <cell r="M852">
            <v>0</v>
          </cell>
          <cell r="N852">
            <v>2</v>
          </cell>
          <cell r="O852">
            <v>151</v>
          </cell>
        </row>
        <row r="853">
          <cell r="A853">
            <v>3602213200</v>
          </cell>
          <cell r="B853" t="str">
            <v>New Position</v>
          </cell>
          <cell r="C853" t="str">
            <v>S</v>
          </cell>
          <cell r="D853">
            <v>1</v>
          </cell>
          <cell r="E853" t="str">
            <v>Nachzuverrechnender Dienstzeitaufwand (past service)</v>
          </cell>
          <cell r="F853" t="str">
            <v>Past service costs</v>
          </cell>
          <cell r="G853"/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</row>
        <row r="854">
          <cell r="A854">
            <v>3700000000</v>
          </cell>
          <cell r="B854">
            <v>30700000</v>
          </cell>
          <cell r="C854" t="str">
            <v>S</v>
          </cell>
          <cell r="D854">
            <v>1</v>
          </cell>
          <cell r="E854" t="str">
            <v>Abschreibungen</v>
          </cell>
          <cell r="F854" t="str">
            <v>Amortization / Depreciation</v>
          </cell>
          <cell r="G854"/>
          <cell r="H854">
            <v>424</v>
          </cell>
          <cell r="I854">
            <v>7</v>
          </cell>
          <cell r="J854">
            <v>24</v>
          </cell>
          <cell r="K854">
            <v>16</v>
          </cell>
          <cell r="L854">
            <v>9</v>
          </cell>
          <cell r="M854">
            <v>9</v>
          </cell>
          <cell r="N854">
            <v>1</v>
          </cell>
          <cell r="O854">
            <v>490</v>
          </cell>
        </row>
        <row r="855">
          <cell r="A855">
            <v>3701000000</v>
          </cell>
          <cell r="B855">
            <v>30710000</v>
          </cell>
          <cell r="C855" t="str">
            <v>S</v>
          </cell>
          <cell r="D855">
            <v>1</v>
          </cell>
          <cell r="E855" t="str">
            <v>Planm.Abschreibungen auf Anlagevermögen</v>
          </cell>
          <cell r="F855" t="str">
            <v>Amortization/Depreciation of fixed assets</v>
          </cell>
          <cell r="G855" t="str">
            <v>x</v>
          </cell>
          <cell r="H855">
            <v>349</v>
          </cell>
          <cell r="I855">
            <v>7</v>
          </cell>
          <cell r="J855">
            <v>24</v>
          </cell>
          <cell r="K855">
            <v>16</v>
          </cell>
          <cell r="L855">
            <v>9</v>
          </cell>
          <cell r="M855">
            <v>9</v>
          </cell>
          <cell r="N855">
            <v>1</v>
          </cell>
          <cell r="O855">
            <v>415</v>
          </cell>
        </row>
        <row r="856">
          <cell r="A856">
            <v>3701011000</v>
          </cell>
          <cell r="B856">
            <v>30710200</v>
          </cell>
          <cell r="C856" t="str">
            <v>S</v>
          </cell>
          <cell r="D856">
            <v>1</v>
          </cell>
          <cell r="E856" t="str">
            <v>Planm.Abschr.auf imm. Anlagevermögen</v>
          </cell>
          <cell r="F856" t="str">
            <v>Amortization of intangible assets</v>
          </cell>
          <cell r="G856"/>
          <cell r="H856">
            <v>11</v>
          </cell>
          <cell r="I856">
            <v>1</v>
          </cell>
          <cell r="J856">
            <v>2</v>
          </cell>
          <cell r="K856">
            <v>2</v>
          </cell>
          <cell r="L856">
            <v>4</v>
          </cell>
          <cell r="M856">
            <v>0</v>
          </cell>
          <cell r="N856">
            <v>1</v>
          </cell>
          <cell r="O856">
            <v>21</v>
          </cell>
        </row>
        <row r="857">
          <cell r="A857">
            <v>3701012000</v>
          </cell>
          <cell r="B857">
            <v>30710300</v>
          </cell>
          <cell r="C857" t="str">
            <v>S</v>
          </cell>
          <cell r="D857">
            <v>1</v>
          </cell>
          <cell r="E857" t="str">
            <v>Planm.Abschr.auf Flugzeuge</v>
          </cell>
          <cell r="F857" t="str">
            <v>Depreciation of aircraft</v>
          </cell>
          <cell r="G857" t="str">
            <v>x</v>
          </cell>
          <cell r="H857">
            <v>326</v>
          </cell>
          <cell r="I857">
            <v>3</v>
          </cell>
          <cell r="J857">
            <v>6</v>
          </cell>
          <cell r="K857">
            <v>0</v>
          </cell>
          <cell r="L857">
            <v>1</v>
          </cell>
          <cell r="M857">
            <v>1</v>
          </cell>
          <cell r="N857">
            <v>0</v>
          </cell>
          <cell r="O857">
            <v>336</v>
          </cell>
        </row>
        <row r="858">
          <cell r="A858">
            <v>3701013000</v>
          </cell>
          <cell r="B858">
            <v>30710400</v>
          </cell>
          <cell r="C858" t="str">
            <v>S</v>
          </cell>
          <cell r="D858">
            <v>1</v>
          </cell>
          <cell r="E858" t="str">
            <v>Planm.Abschr.auf anderes Sachanlagevermögen</v>
          </cell>
          <cell r="F858" t="str">
            <v>Depreciation of other tangible assets</v>
          </cell>
          <cell r="G858"/>
          <cell r="H858">
            <v>12</v>
          </cell>
          <cell r="I858">
            <v>3</v>
          </cell>
          <cell r="J858">
            <v>16</v>
          </cell>
          <cell r="K858">
            <v>14</v>
          </cell>
          <cell r="L858">
            <v>4</v>
          </cell>
          <cell r="M858">
            <v>8</v>
          </cell>
          <cell r="N858">
            <v>0</v>
          </cell>
          <cell r="O858">
            <v>58</v>
          </cell>
        </row>
        <row r="859">
          <cell r="A859">
            <v>3702000000</v>
          </cell>
          <cell r="B859" t="str">
            <v>New Position</v>
          </cell>
          <cell r="C859" t="str">
            <v>S</v>
          </cell>
          <cell r="D859">
            <v>1</v>
          </cell>
          <cell r="E859" t="str">
            <v>Außerplanm. Abschreibungen</v>
          </cell>
          <cell r="F859" t="str">
            <v>Unscheduled depreciation</v>
          </cell>
          <cell r="G859"/>
          <cell r="H859">
            <v>75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75</v>
          </cell>
        </row>
        <row r="860">
          <cell r="A860">
            <v>3702011000</v>
          </cell>
          <cell r="B860" t="str">
            <v>New Position</v>
          </cell>
          <cell r="C860" t="str">
            <v>S</v>
          </cell>
          <cell r="D860">
            <v>1</v>
          </cell>
          <cell r="E860" t="str">
            <v>Außerplanm. Abschr.auf Goodwill</v>
          </cell>
          <cell r="F860" t="str">
            <v>Unscheduled depreciation goodwill</v>
          </cell>
          <cell r="G860"/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</row>
        <row r="861">
          <cell r="A861">
            <v>3702012000</v>
          </cell>
          <cell r="B861" t="str">
            <v>New Position</v>
          </cell>
          <cell r="C861" t="str">
            <v>S</v>
          </cell>
          <cell r="D861">
            <v>1</v>
          </cell>
          <cell r="E861" t="str">
            <v>Außerplanm. Abschr.auf Marken, Kundenstamm u.ä.</v>
          </cell>
          <cell r="F861" t="str">
            <v>Unscheduled depreciation brands, customer base</v>
          </cell>
          <cell r="G861"/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</row>
        <row r="862">
          <cell r="A862">
            <v>3702013000</v>
          </cell>
          <cell r="B862" t="str">
            <v>New Position</v>
          </cell>
          <cell r="C862" t="str">
            <v>S</v>
          </cell>
          <cell r="D862">
            <v>1</v>
          </cell>
          <cell r="E862" t="str">
            <v>Außerplanm. Abschr.auf übriges imm. Anlagevermögen</v>
          </cell>
          <cell r="F862" t="str">
            <v>Unscheduled depreciation other intangible assets</v>
          </cell>
          <cell r="G862"/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</row>
        <row r="863">
          <cell r="A863">
            <v>3702014000</v>
          </cell>
          <cell r="B863" t="str">
            <v>New Position</v>
          </cell>
          <cell r="C863" t="str">
            <v>S</v>
          </cell>
          <cell r="D863">
            <v>1</v>
          </cell>
          <cell r="E863" t="str">
            <v>Außerplanm. Abschr.auf Flgz. und Res.Triebw.</v>
          </cell>
          <cell r="F863" t="str">
            <v>Unscheduled depreciation aircraft &amp; spare engines</v>
          </cell>
          <cell r="G863"/>
          <cell r="H863">
            <v>75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75</v>
          </cell>
        </row>
        <row r="864">
          <cell r="A864">
            <v>3702015000</v>
          </cell>
          <cell r="B864">
            <v>30711000</v>
          </cell>
          <cell r="C864" t="str">
            <v>S</v>
          </cell>
          <cell r="D864">
            <v>1</v>
          </cell>
          <cell r="E864" t="str">
            <v>Außerplanm. Abschr.auf and. Sachanlagevermögen</v>
          </cell>
          <cell r="F864" t="str">
            <v>Unscheduled depreciation other tangible assets</v>
          </cell>
          <cell r="G864" t="str">
            <v>x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</row>
        <row r="865">
          <cell r="A865">
            <v>3702016000</v>
          </cell>
          <cell r="B865">
            <v>30740000</v>
          </cell>
          <cell r="C865" t="str">
            <v>S</v>
          </cell>
          <cell r="D865">
            <v>1</v>
          </cell>
          <cell r="E865" t="str">
            <v>Außerplanm. Abschr.auf langfr. VG z.Verkauf</v>
          </cell>
          <cell r="G865"/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</row>
        <row r="866">
          <cell r="A866">
            <v>3800000000</v>
          </cell>
          <cell r="B866">
            <v>30900000</v>
          </cell>
          <cell r="C866" t="str">
            <v>S</v>
          </cell>
          <cell r="D866">
            <v>1</v>
          </cell>
          <cell r="E866" t="str">
            <v>Sonstige betriebliche Aufwendungen</v>
          </cell>
          <cell r="F866" t="str">
            <v>Other operating expenses</v>
          </cell>
          <cell r="G866" t="str">
            <v>x</v>
          </cell>
          <cell r="H866">
            <v>875</v>
          </cell>
          <cell r="I866">
            <v>56</v>
          </cell>
          <cell r="J866">
            <v>180</v>
          </cell>
          <cell r="K866">
            <v>108</v>
          </cell>
          <cell r="L866">
            <v>54</v>
          </cell>
          <cell r="M866">
            <v>82</v>
          </cell>
          <cell r="N866">
            <v>233</v>
          </cell>
          <cell r="O866">
            <v>1588</v>
          </cell>
        </row>
        <row r="867">
          <cell r="A867">
            <v>3802000000</v>
          </cell>
          <cell r="B867" t="str">
            <v>New Position</v>
          </cell>
          <cell r="C867" t="str">
            <v>S</v>
          </cell>
          <cell r="D867">
            <v>1</v>
          </cell>
          <cell r="E867" t="str">
            <v>So.Aufw. Reise und Personal</v>
          </cell>
          <cell r="F867" t="str">
            <v>Other exp.-travel &amp; personnel</v>
          </cell>
          <cell r="G867"/>
          <cell r="H867">
            <v>147</v>
          </cell>
          <cell r="I867">
            <v>13</v>
          </cell>
          <cell r="J867">
            <v>35</v>
          </cell>
          <cell r="K867">
            <v>18</v>
          </cell>
          <cell r="L867">
            <v>19</v>
          </cell>
          <cell r="M867">
            <v>7</v>
          </cell>
          <cell r="N867">
            <v>6</v>
          </cell>
          <cell r="O867">
            <v>245</v>
          </cell>
        </row>
        <row r="868">
          <cell r="A868">
            <v>3802011000</v>
          </cell>
          <cell r="B868">
            <v>30830100</v>
          </cell>
          <cell r="C868" t="str">
            <v>S</v>
          </cell>
          <cell r="D868">
            <v>1</v>
          </cell>
          <cell r="E868" t="str">
            <v>So.Aufw. Fremdpersonal</v>
          </cell>
          <cell r="F868" t="str">
            <v>Other exp.-travel &amp; personnel</v>
          </cell>
          <cell r="G868" t="str">
            <v>x</v>
          </cell>
          <cell r="H868">
            <v>36</v>
          </cell>
          <cell r="I868">
            <v>4</v>
          </cell>
          <cell r="J868">
            <v>19</v>
          </cell>
          <cell r="K868">
            <v>10</v>
          </cell>
          <cell r="L868">
            <v>15</v>
          </cell>
          <cell r="M868">
            <v>4</v>
          </cell>
          <cell r="N868">
            <v>2</v>
          </cell>
          <cell r="O868">
            <v>92</v>
          </cell>
        </row>
        <row r="869">
          <cell r="A869">
            <v>3802015000</v>
          </cell>
          <cell r="B869" t="str">
            <v>New Position</v>
          </cell>
          <cell r="C869" t="str">
            <v>S</v>
          </cell>
          <cell r="D869">
            <v>1</v>
          </cell>
          <cell r="E869" t="str">
            <v>Reisekosten Bordpersonal</v>
          </cell>
          <cell r="G869"/>
          <cell r="H869">
            <v>66</v>
          </cell>
          <cell r="I869">
            <v>3</v>
          </cell>
          <cell r="J869">
            <v>6</v>
          </cell>
          <cell r="K869">
            <v>4</v>
          </cell>
          <cell r="L869">
            <v>2</v>
          </cell>
          <cell r="M869">
            <v>2</v>
          </cell>
          <cell r="N869">
            <v>1</v>
          </cell>
          <cell r="O869">
            <v>83</v>
          </cell>
        </row>
        <row r="870">
          <cell r="A870">
            <v>3802016000</v>
          </cell>
          <cell r="B870" t="str">
            <v>New Position</v>
          </cell>
          <cell r="C870" t="str">
            <v>S</v>
          </cell>
          <cell r="D870">
            <v>1</v>
          </cell>
          <cell r="E870" t="str">
            <v>Reisekosten Bodenpersonal</v>
          </cell>
          <cell r="G870"/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</row>
        <row r="871">
          <cell r="A871">
            <v>3802017000</v>
          </cell>
          <cell r="B871" t="str">
            <v>New Position</v>
          </cell>
          <cell r="C871" t="str">
            <v>S</v>
          </cell>
          <cell r="D871">
            <v>1</v>
          </cell>
          <cell r="E871" t="str">
            <v>Schulungskosten Bordpersonal</v>
          </cell>
          <cell r="G871"/>
          <cell r="H871">
            <v>20</v>
          </cell>
          <cell r="I871">
            <v>1</v>
          </cell>
          <cell r="J871">
            <v>3</v>
          </cell>
          <cell r="K871">
            <v>1</v>
          </cell>
          <cell r="L871">
            <v>1</v>
          </cell>
          <cell r="M871">
            <v>0</v>
          </cell>
          <cell r="N871">
            <v>1</v>
          </cell>
          <cell r="O871">
            <v>26</v>
          </cell>
        </row>
        <row r="872">
          <cell r="A872">
            <v>3802018000</v>
          </cell>
          <cell r="B872" t="str">
            <v>New Position</v>
          </cell>
          <cell r="C872" t="str">
            <v>S</v>
          </cell>
          <cell r="D872">
            <v>1</v>
          </cell>
          <cell r="E872" t="str">
            <v>Schulungskosten Bodenpersonal</v>
          </cell>
          <cell r="G872"/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</row>
        <row r="873">
          <cell r="A873">
            <v>3802019000</v>
          </cell>
          <cell r="B873" t="str">
            <v>New Position</v>
          </cell>
          <cell r="C873" t="str">
            <v>S</v>
          </cell>
          <cell r="D873">
            <v>1</v>
          </cell>
          <cell r="E873" t="str">
            <v>So.Aufw. Reise und Personal übrige</v>
          </cell>
          <cell r="F873" t="str">
            <v>Other exp.-travel &amp; personnel residue</v>
          </cell>
          <cell r="G873"/>
          <cell r="H873">
            <v>25</v>
          </cell>
          <cell r="I873">
            <v>5</v>
          </cell>
          <cell r="J873">
            <v>7</v>
          </cell>
          <cell r="K873">
            <v>3</v>
          </cell>
          <cell r="L873">
            <v>1</v>
          </cell>
          <cell r="M873">
            <v>1</v>
          </cell>
          <cell r="N873">
            <v>2</v>
          </cell>
          <cell r="O873">
            <v>44</v>
          </cell>
        </row>
        <row r="874">
          <cell r="A874">
            <v>3803000000</v>
          </cell>
          <cell r="B874" t="str">
            <v>New Position</v>
          </cell>
          <cell r="C874" t="str">
            <v>S</v>
          </cell>
          <cell r="D874">
            <v>1</v>
          </cell>
          <cell r="E874" t="str">
            <v>So.Aufw. Kursverluste</v>
          </cell>
          <cell r="F874" t="str">
            <v>Other exp.-exch.rate loss</v>
          </cell>
          <cell r="G874"/>
          <cell r="H874">
            <v>210</v>
          </cell>
          <cell r="I874">
            <v>1</v>
          </cell>
          <cell r="J874">
            <v>27</v>
          </cell>
          <cell r="K874">
            <v>11</v>
          </cell>
          <cell r="L874">
            <v>2</v>
          </cell>
          <cell r="M874">
            <v>35</v>
          </cell>
          <cell r="N874">
            <v>146</v>
          </cell>
          <cell r="O874">
            <v>433</v>
          </cell>
        </row>
        <row r="875">
          <cell r="A875">
            <v>3803011000</v>
          </cell>
          <cell r="B875" t="str">
            <v>New Position</v>
          </cell>
          <cell r="C875" t="str">
            <v>S</v>
          </cell>
          <cell r="D875">
            <v>1</v>
          </cell>
          <cell r="E875" t="str">
            <v>So.Aufw. Kursverluste Stichtagsbewertung Finanzschulden</v>
          </cell>
          <cell r="F875" t="str">
            <v>Other exp.-exch.rate loss from val. clos.date-financ.liab.</v>
          </cell>
          <cell r="G875"/>
          <cell r="H875">
            <v>56</v>
          </cell>
          <cell r="I875">
            <v>0</v>
          </cell>
          <cell r="J875">
            <v>17</v>
          </cell>
          <cell r="K875">
            <v>12</v>
          </cell>
          <cell r="L875">
            <v>0</v>
          </cell>
          <cell r="M875">
            <v>0</v>
          </cell>
          <cell r="N875">
            <v>2</v>
          </cell>
          <cell r="O875">
            <v>87</v>
          </cell>
        </row>
        <row r="876">
          <cell r="A876">
            <v>3803012000</v>
          </cell>
          <cell r="B876" t="str">
            <v>New Position</v>
          </cell>
          <cell r="C876" t="str">
            <v>S</v>
          </cell>
          <cell r="D876">
            <v>1</v>
          </cell>
          <cell r="E876" t="str">
            <v>So.Aufw. Kursverluste realisiert Stichtagsbewertung</v>
          </cell>
          <cell r="F876" t="str">
            <v>Oth. exp.-realized exch.rate gains from val. clos.date-financ.</v>
          </cell>
          <cell r="G876"/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</row>
        <row r="877">
          <cell r="A877">
            <v>3803019000</v>
          </cell>
          <cell r="B877">
            <v>30830200</v>
          </cell>
          <cell r="C877" t="str">
            <v>S</v>
          </cell>
          <cell r="D877">
            <v>1</v>
          </cell>
          <cell r="E877" t="str">
            <v>So.Aufw. Kursverluste übrige</v>
          </cell>
          <cell r="F877" t="str">
            <v>Other exp.-exch.rate loss miscellaneous residue</v>
          </cell>
          <cell r="G877" t="str">
            <v>x</v>
          </cell>
          <cell r="H877">
            <v>154</v>
          </cell>
          <cell r="I877">
            <v>1</v>
          </cell>
          <cell r="J877">
            <v>11</v>
          </cell>
          <cell r="K877">
            <v>3</v>
          </cell>
          <cell r="L877">
            <v>2</v>
          </cell>
          <cell r="M877">
            <v>34</v>
          </cell>
          <cell r="N877">
            <v>144</v>
          </cell>
          <cell r="O877">
            <v>350</v>
          </cell>
        </row>
        <row r="878">
          <cell r="A878">
            <v>3803019950</v>
          </cell>
          <cell r="B878" t="str">
            <v>New Position</v>
          </cell>
          <cell r="C878" t="str">
            <v>S</v>
          </cell>
          <cell r="D878">
            <v>1</v>
          </cell>
          <cell r="E878" t="str">
            <v>Aufwand WB aus Forderungen langfr. Ford./Verb.</v>
          </cell>
          <cell r="F878" t="str">
            <v>Currency effects/Expense for elim. of depr.f. longterm rec./Impairment cons. subsidiaries</v>
          </cell>
          <cell r="G878"/>
          <cell r="H878">
            <v>0</v>
          </cell>
          <cell r="I878">
            <v>0</v>
          </cell>
          <cell r="J878">
            <v>-1</v>
          </cell>
          <cell r="K878">
            <v>-4</v>
          </cell>
          <cell r="L878">
            <v>0</v>
          </cell>
          <cell r="M878">
            <v>1</v>
          </cell>
          <cell r="N878">
            <v>0</v>
          </cell>
          <cell r="O878">
            <v>-4</v>
          </cell>
        </row>
        <row r="879">
          <cell r="A879">
            <v>3803019999</v>
          </cell>
          <cell r="B879">
            <v>30820000</v>
          </cell>
          <cell r="C879" t="str">
            <v>S</v>
          </cell>
          <cell r="D879">
            <v>1</v>
          </cell>
          <cell r="E879" t="str">
            <v>So.Aufw. aus der Währungsumrechnung</v>
          </cell>
          <cell r="F879" t="str">
            <v>Other exp. - currency translation</v>
          </cell>
          <cell r="G879"/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</row>
        <row r="880">
          <cell r="A880">
            <v>3804011000</v>
          </cell>
          <cell r="B880">
            <v>30830300</v>
          </cell>
          <cell r="C880" t="str">
            <v>S</v>
          </cell>
          <cell r="D880">
            <v>1</v>
          </cell>
          <cell r="E880" t="str">
            <v>So.Aufw. Leasingraten für Flugzeuge</v>
          </cell>
          <cell r="F880" t="str">
            <v>Other exp.-instalments f. aircraft-fin.lease</v>
          </cell>
          <cell r="G880"/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</row>
        <row r="881">
          <cell r="A881">
            <v>3805011000</v>
          </cell>
          <cell r="B881">
            <v>30830400</v>
          </cell>
          <cell r="C881" t="str">
            <v>S</v>
          </cell>
          <cell r="D881">
            <v>1</v>
          </cell>
          <cell r="E881" t="str">
            <v>So.Aufw. Agenturprovisionen</v>
          </cell>
          <cell r="F881" t="str">
            <v>Other exp.-sales commissions to agencies</v>
          </cell>
          <cell r="G881"/>
          <cell r="H881">
            <v>82</v>
          </cell>
          <cell r="I881">
            <v>5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88</v>
          </cell>
        </row>
        <row r="882">
          <cell r="A882">
            <v>3806011000</v>
          </cell>
          <cell r="B882">
            <v>30830500</v>
          </cell>
          <cell r="C882" t="str">
            <v>S</v>
          </cell>
          <cell r="D882">
            <v>1</v>
          </cell>
          <cell r="E882" t="str">
            <v>So.Aufw. Werbung / Verkaufsförderung</v>
          </cell>
          <cell r="F882" t="str">
            <v>Other exp.-marketing</v>
          </cell>
          <cell r="G882"/>
          <cell r="H882">
            <v>59</v>
          </cell>
          <cell r="I882">
            <v>1</v>
          </cell>
          <cell r="J882">
            <v>6</v>
          </cell>
          <cell r="K882">
            <v>1</v>
          </cell>
          <cell r="L882">
            <v>0</v>
          </cell>
          <cell r="M882">
            <v>1</v>
          </cell>
          <cell r="N882">
            <v>0</v>
          </cell>
          <cell r="O882">
            <v>69</v>
          </cell>
        </row>
        <row r="883">
          <cell r="A883">
            <v>3807011000</v>
          </cell>
          <cell r="B883">
            <v>30830600</v>
          </cell>
          <cell r="C883" t="str">
            <v>S</v>
          </cell>
          <cell r="D883">
            <v>1</v>
          </cell>
          <cell r="E883" t="str">
            <v>So.Aufw. Nachrichtenübermittlung</v>
          </cell>
          <cell r="F883" t="str">
            <v>Other exp.-communications</v>
          </cell>
          <cell r="G883"/>
          <cell r="H883">
            <v>7</v>
          </cell>
          <cell r="I883">
            <v>1</v>
          </cell>
          <cell r="J883">
            <v>3</v>
          </cell>
          <cell r="K883">
            <v>1</v>
          </cell>
          <cell r="L883">
            <v>1</v>
          </cell>
          <cell r="M883">
            <v>2</v>
          </cell>
          <cell r="N883">
            <v>3</v>
          </cell>
          <cell r="O883">
            <v>17</v>
          </cell>
        </row>
        <row r="884">
          <cell r="A884">
            <v>3808011000</v>
          </cell>
          <cell r="B884">
            <v>30830700</v>
          </cell>
          <cell r="C884" t="str">
            <v>S</v>
          </cell>
          <cell r="D884">
            <v>1</v>
          </cell>
          <cell r="E884" t="str">
            <v>So.Aufw. Prüfung/Beratung/Recht</v>
          </cell>
          <cell r="F884" t="str">
            <v>Other exp.-audit, consulting &amp; legal fees</v>
          </cell>
          <cell r="G884"/>
          <cell r="H884">
            <v>6</v>
          </cell>
          <cell r="I884">
            <v>3</v>
          </cell>
          <cell r="J884">
            <v>5</v>
          </cell>
          <cell r="K884">
            <v>5</v>
          </cell>
          <cell r="L884">
            <v>0</v>
          </cell>
          <cell r="M884">
            <v>1</v>
          </cell>
          <cell r="N884">
            <v>8</v>
          </cell>
          <cell r="O884">
            <v>29</v>
          </cell>
        </row>
        <row r="885">
          <cell r="A885">
            <v>3808012000</v>
          </cell>
          <cell r="B885" t="str">
            <v>New Position</v>
          </cell>
          <cell r="C885" t="str">
            <v>S</v>
          </cell>
          <cell r="D885">
            <v>1</v>
          </cell>
          <cell r="E885" t="str">
            <v>So.Aufw. Beratung/Gebühren fur M&amp;A Projekte</v>
          </cell>
          <cell r="G885"/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1</v>
          </cell>
          <cell r="O885">
            <v>1</v>
          </cell>
        </row>
        <row r="886">
          <cell r="A886">
            <v>3809011000</v>
          </cell>
          <cell r="B886">
            <v>30830800</v>
          </cell>
          <cell r="C886" t="str">
            <v>S</v>
          </cell>
          <cell r="D886">
            <v>1</v>
          </cell>
          <cell r="E886" t="str">
            <v>So.Aufw. weiterberechnete Lie/Lei</v>
          </cell>
          <cell r="F886" t="str">
            <v>Other exp.-redebited trade payables</v>
          </cell>
          <cell r="G886"/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</row>
        <row r="887">
          <cell r="A887">
            <v>3809012000</v>
          </cell>
          <cell r="B887">
            <v>30830850</v>
          </cell>
          <cell r="C887" t="str">
            <v>S</v>
          </cell>
          <cell r="D887">
            <v>1</v>
          </cell>
          <cell r="E887" t="str">
            <v>So.Aufw. weiterber. Lie/Lei Betreiberm. Ko.</v>
          </cell>
          <cell r="F887" t="str">
            <v xml:space="preserve">Other exp.-redebited tr.pay. CAMPUS </v>
          </cell>
          <cell r="G887"/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</row>
        <row r="888">
          <cell r="A888">
            <v>3810011000</v>
          </cell>
          <cell r="B888">
            <v>30830900</v>
          </cell>
          <cell r="C888" t="str">
            <v>S</v>
          </cell>
          <cell r="D888">
            <v>1</v>
          </cell>
          <cell r="E888" t="str">
            <v>So.Aufw. EDV-Vertriebssysteme</v>
          </cell>
          <cell r="F888" t="str">
            <v>Other exp.-computerized distribution systems</v>
          </cell>
          <cell r="G888"/>
          <cell r="H888">
            <v>98</v>
          </cell>
          <cell r="I888">
            <v>1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99</v>
          </cell>
        </row>
        <row r="889">
          <cell r="A889">
            <v>3811011000</v>
          </cell>
          <cell r="B889">
            <v>30831000</v>
          </cell>
          <cell r="C889" t="str">
            <v>S</v>
          </cell>
          <cell r="D889">
            <v>1</v>
          </cell>
          <cell r="E889" t="str">
            <v>So.Aufw. Serviceleistungen Konzern</v>
          </cell>
          <cell r="F889" t="str">
            <v>Other exp.-services of the group</v>
          </cell>
          <cell r="G889"/>
          <cell r="H889">
            <v>20</v>
          </cell>
          <cell r="I889">
            <v>9</v>
          </cell>
          <cell r="J889">
            <v>7</v>
          </cell>
          <cell r="K889">
            <v>6</v>
          </cell>
          <cell r="L889">
            <v>0</v>
          </cell>
          <cell r="M889">
            <v>1</v>
          </cell>
          <cell r="N889">
            <v>8</v>
          </cell>
          <cell r="O889">
            <v>50</v>
          </cell>
        </row>
        <row r="890">
          <cell r="A890">
            <v>3812000000</v>
          </cell>
          <cell r="B890">
            <v>30835000</v>
          </cell>
          <cell r="C890" t="str">
            <v>S</v>
          </cell>
          <cell r="D890">
            <v>1</v>
          </cell>
          <cell r="E890" t="str">
            <v>So.Aufw. Mieten und Erhaltungen</v>
          </cell>
          <cell r="F890" t="str">
            <v>Other exp.-rents and maintenance</v>
          </cell>
          <cell r="G890"/>
          <cell r="H890">
            <v>58</v>
          </cell>
          <cell r="I890">
            <v>18</v>
          </cell>
          <cell r="J890">
            <v>44</v>
          </cell>
          <cell r="K890">
            <v>41</v>
          </cell>
          <cell r="L890">
            <v>29</v>
          </cell>
          <cell r="M890">
            <v>6</v>
          </cell>
          <cell r="N890">
            <v>15</v>
          </cell>
          <cell r="O890">
            <v>211</v>
          </cell>
        </row>
        <row r="891">
          <cell r="A891">
            <v>3812011000</v>
          </cell>
          <cell r="B891">
            <v>30835100</v>
          </cell>
          <cell r="C891" t="str">
            <v>S</v>
          </cell>
          <cell r="D891">
            <v>1</v>
          </cell>
          <cell r="E891" t="str">
            <v>So.Aufw. Miete/Leasingraten Bauten u. Grundstücke</v>
          </cell>
          <cell r="F891" t="str">
            <v>Other exp.-rent/lease instal.build.&amp;real est.</v>
          </cell>
          <cell r="G891" t="str">
            <v>x</v>
          </cell>
          <cell r="H891">
            <v>31</v>
          </cell>
          <cell r="I891">
            <v>11</v>
          </cell>
          <cell r="J891">
            <v>13</v>
          </cell>
          <cell r="K891">
            <v>26</v>
          </cell>
          <cell r="L891">
            <v>4</v>
          </cell>
          <cell r="M891">
            <v>2</v>
          </cell>
          <cell r="N891">
            <v>10</v>
          </cell>
          <cell r="O891">
            <v>96</v>
          </cell>
        </row>
        <row r="892">
          <cell r="A892">
            <v>3812012000</v>
          </cell>
          <cell r="B892">
            <v>30835200</v>
          </cell>
          <cell r="C892" t="str">
            <v>S</v>
          </cell>
          <cell r="D892">
            <v>1</v>
          </cell>
          <cell r="E892" t="str">
            <v>So.Aufw. Erhaltung a. Bauten u. Grundstücke</v>
          </cell>
          <cell r="F892" t="str">
            <v>Other exp.-maintenance buildings &amp; real est.</v>
          </cell>
          <cell r="G892"/>
          <cell r="H892">
            <v>6</v>
          </cell>
          <cell r="I892">
            <v>2</v>
          </cell>
          <cell r="J892">
            <v>11</v>
          </cell>
          <cell r="K892">
            <v>5</v>
          </cell>
          <cell r="L892">
            <v>1</v>
          </cell>
          <cell r="M892">
            <v>1</v>
          </cell>
          <cell r="N892">
            <v>1</v>
          </cell>
          <cell r="O892">
            <v>28</v>
          </cell>
        </row>
        <row r="893">
          <cell r="A893">
            <v>3812013000</v>
          </cell>
          <cell r="B893">
            <v>30835300</v>
          </cell>
          <cell r="C893" t="str">
            <v>S</v>
          </cell>
          <cell r="D893">
            <v>1</v>
          </cell>
          <cell r="E893" t="str">
            <v>So.Aufw. Miete/Erhaltung IT</v>
          </cell>
          <cell r="F893" t="str">
            <v>Other exp.-rents &amp; maintenance-EDP</v>
          </cell>
          <cell r="G893"/>
          <cell r="H893">
            <v>13</v>
          </cell>
          <cell r="I893">
            <v>3</v>
          </cell>
          <cell r="J893">
            <v>10</v>
          </cell>
          <cell r="K893">
            <v>4</v>
          </cell>
          <cell r="L893">
            <v>23</v>
          </cell>
          <cell r="M893">
            <v>2</v>
          </cell>
          <cell r="N893">
            <v>3</v>
          </cell>
          <cell r="O893">
            <v>58</v>
          </cell>
        </row>
        <row r="894">
          <cell r="A894">
            <v>3812014000</v>
          </cell>
          <cell r="B894">
            <v>30835400</v>
          </cell>
          <cell r="C894" t="str">
            <v>S</v>
          </cell>
          <cell r="D894">
            <v>1</v>
          </cell>
          <cell r="E894" t="str">
            <v>So.Aufw. Miete/Erhaltung sonstiges</v>
          </cell>
          <cell r="F894" t="str">
            <v>Other exp.-rents &amp; maintenance-miscellaneous</v>
          </cell>
          <cell r="G894"/>
          <cell r="H894">
            <v>8</v>
          </cell>
          <cell r="I894">
            <v>2</v>
          </cell>
          <cell r="J894">
            <v>10</v>
          </cell>
          <cell r="K894">
            <v>6</v>
          </cell>
          <cell r="L894">
            <v>1</v>
          </cell>
          <cell r="M894">
            <v>1</v>
          </cell>
          <cell r="N894">
            <v>1</v>
          </cell>
          <cell r="O894">
            <v>29</v>
          </cell>
        </row>
        <row r="895">
          <cell r="A895">
            <v>3813011000</v>
          </cell>
          <cell r="B895">
            <v>30835600</v>
          </cell>
          <cell r="C895" t="str">
            <v>S</v>
          </cell>
          <cell r="D895">
            <v>1</v>
          </cell>
          <cell r="E895" t="str">
            <v>So.Aufw. Restrukturierungskosten</v>
          </cell>
          <cell r="F895" t="str">
            <v>Other exp.-cost of restructuring</v>
          </cell>
          <cell r="G895"/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</row>
        <row r="896">
          <cell r="A896">
            <v>3814011000</v>
          </cell>
          <cell r="B896">
            <v>30835700</v>
          </cell>
          <cell r="C896" t="str">
            <v>S</v>
          </cell>
          <cell r="D896">
            <v>1</v>
          </cell>
          <cell r="E896" t="str">
            <v>So.Aufw. Forschungskosten</v>
          </cell>
          <cell r="F896" t="str">
            <v>Other exp.-research</v>
          </cell>
          <cell r="G896"/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</row>
        <row r="897">
          <cell r="A897">
            <v>3815011000</v>
          </cell>
          <cell r="B897">
            <v>30835800</v>
          </cell>
          <cell r="C897" t="str">
            <v>S</v>
          </cell>
          <cell r="D897">
            <v>1</v>
          </cell>
          <cell r="E897" t="str">
            <v>So.Aufw. Entwicklungskosten</v>
          </cell>
          <cell r="F897" t="str">
            <v>Other exp.-development</v>
          </cell>
          <cell r="G897"/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</row>
        <row r="898">
          <cell r="A898">
            <v>3816000000</v>
          </cell>
          <cell r="B898">
            <v>30836000</v>
          </cell>
          <cell r="C898" t="str">
            <v>S</v>
          </cell>
          <cell r="D898">
            <v>1</v>
          </cell>
          <cell r="E898" t="str">
            <v>So.Aufw. Verluste aus Abgang AV inkl. VG z.Verkauf</v>
          </cell>
          <cell r="F898" t="str">
            <v>Other exp.loss fr.disposal-fixed assets</v>
          </cell>
          <cell r="G898"/>
          <cell r="H898">
            <v>4</v>
          </cell>
          <cell r="I898">
            <v>0</v>
          </cell>
          <cell r="J898">
            <v>0</v>
          </cell>
          <cell r="K898">
            <v>1</v>
          </cell>
          <cell r="L898">
            <v>1</v>
          </cell>
          <cell r="M898">
            <v>0</v>
          </cell>
          <cell r="N898">
            <v>0</v>
          </cell>
          <cell r="O898">
            <v>5</v>
          </cell>
        </row>
        <row r="899">
          <cell r="A899">
            <v>3816011000</v>
          </cell>
          <cell r="B899">
            <v>30836100</v>
          </cell>
          <cell r="C899" t="str">
            <v>S</v>
          </cell>
          <cell r="D899">
            <v>1</v>
          </cell>
          <cell r="E899" t="str">
            <v>So.Aufw. Verluste aus Abgang imm. VG. inkl. VG z.Verkauf</v>
          </cell>
          <cell r="F899" t="str">
            <v>Other exp.-loss fr.disposal-intangible assets</v>
          </cell>
          <cell r="G899"/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</row>
        <row r="900">
          <cell r="A900">
            <v>3816012000</v>
          </cell>
          <cell r="B900">
            <v>30836200</v>
          </cell>
          <cell r="C900" t="str">
            <v>S</v>
          </cell>
          <cell r="D900">
            <v>1</v>
          </cell>
          <cell r="E900" t="str">
            <v>So.Aufw. Verluste aus Abgang Flugz. und Res.Triebw. inkl. VG z.Verkauf</v>
          </cell>
          <cell r="F900" t="str">
            <v>Other exp.-loss fr.disposal-aircraft &amp; sp. engines</v>
          </cell>
          <cell r="G900"/>
          <cell r="H900">
            <v>3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3</v>
          </cell>
        </row>
        <row r="901">
          <cell r="A901">
            <v>3816013000</v>
          </cell>
          <cell r="B901">
            <v>30836300</v>
          </cell>
          <cell r="C901" t="str">
            <v>S</v>
          </cell>
          <cell r="D901">
            <v>1</v>
          </cell>
          <cell r="E901" t="str">
            <v>So.Aufw. Verluste aus Abgang and. SAV inkl. VG z.Verkauf</v>
          </cell>
          <cell r="F901" t="str">
            <v>Other exp.-loss fr.disposal-o.tangible assets</v>
          </cell>
          <cell r="G901" t="str">
            <v>x</v>
          </cell>
          <cell r="H901">
            <v>0</v>
          </cell>
          <cell r="I901">
            <v>0</v>
          </cell>
          <cell r="J901">
            <v>0</v>
          </cell>
          <cell r="K901">
            <v>1</v>
          </cell>
          <cell r="L901">
            <v>1</v>
          </cell>
          <cell r="M901">
            <v>0</v>
          </cell>
          <cell r="N901">
            <v>0</v>
          </cell>
          <cell r="O901">
            <v>1</v>
          </cell>
        </row>
        <row r="902">
          <cell r="A902">
            <v>3816014000</v>
          </cell>
          <cell r="B902">
            <v>30836400</v>
          </cell>
          <cell r="C902" t="str">
            <v>S</v>
          </cell>
          <cell r="D902">
            <v>1</v>
          </cell>
          <cell r="E902" t="str">
            <v>So.Aufw. aus Abgang von Beteiligungen inkl. VG z.Verkauf</v>
          </cell>
          <cell r="F902" t="str">
            <v>Other exp.-loss fr.disposal-investments</v>
          </cell>
          <cell r="G902"/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</row>
        <row r="903">
          <cell r="A903">
            <v>3816015000</v>
          </cell>
          <cell r="B903" t="str">
            <v>New Position</v>
          </cell>
          <cell r="C903" t="str">
            <v>S</v>
          </cell>
          <cell r="D903">
            <v>1</v>
          </cell>
          <cell r="E903" t="str">
            <v>So.Aufw. aus Abg. übriges Finanzanlageverm. inkl. VG z.Verk.</v>
          </cell>
          <cell r="G903"/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</row>
        <row r="904">
          <cell r="A904">
            <v>3816019999</v>
          </cell>
          <cell r="B904" t="str">
            <v>New Position</v>
          </cell>
          <cell r="C904" t="str">
            <v>S</v>
          </cell>
          <cell r="D904">
            <v>1</v>
          </cell>
          <cell r="E904" t="str">
            <v>So.Aufw. Verluste aus Abgang Beteiligungen (KapKo)</v>
          </cell>
          <cell r="F904" t="str">
            <v>Other exp.-loss fr.disposal-equity investment</v>
          </cell>
          <cell r="G904"/>
          <cell r="H904">
            <v>1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1</v>
          </cell>
        </row>
        <row r="905">
          <cell r="A905">
            <v>3817011000</v>
          </cell>
          <cell r="B905">
            <v>30837000</v>
          </cell>
          <cell r="C905" t="str">
            <v>S</v>
          </cell>
          <cell r="D905">
            <v>1</v>
          </cell>
          <cell r="E905" t="str">
            <v>So.Aufw. Verluste aus Abgang v.kfr. Fin.inv</v>
          </cell>
          <cell r="F905" t="str">
            <v>Other exp.-loss fr.disposal-short term inv.</v>
          </cell>
          <cell r="G905"/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1</v>
          </cell>
          <cell r="O905">
            <v>1</v>
          </cell>
        </row>
        <row r="906">
          <cell r="A906">
            <v>3818011000</v>
          </cell>
          <cell r="B906">
            <v>30837500</v>
          </cell>
          <cell r="C906" t="str">
            <v>S</v>
          </cell>
          <cell r="D906">
            <v>1</v>
          </cell>
          <cell r="E906" t="str">
            <v>So.Aufw. Wertber. auf kurzfr. Fin.inv</v>
          </cell>
          <cell r="F906" t="str">
            <v>O. exp.-depr. f. securities w/i curr. assets</v>
          </cell>
          <cell r="G906"/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-1</v>
          </cell>
          <cell r="O906">
            <v>-1</v>
          </cell>
        </row>
        <row r="907">
          <cell r="A907">
            <v>3819011000</v>
          </cell>
          <cell r="B907">
            <v>30837100</v>
          </cell>
          <cell r="C907" t="str">
            <v>S</v>
          </cell>
          <cell r="D907">
            <v>1</v>
          </cell>
          <cell r="E907" t="str">
            <v>So.Aufw. Verluste a.d.Abgang v. kurzfr. VG o.z. Verkauf</v>
          </cell>
          <cell r="F907" t="str">
            <v>Other exp.-loss fr.disposal-o. curr. Assets excl. h.f.sale</v>
          </cell>
          <cell r="G907"/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</row>
        <row r="908">
          <cell r="A908">
            <v>3819012000</v>
          </cell>
          <cell r="C908" t="str">
            <v>S</v>
          </cell>
          <cell r="D908">
            <v>1</v>
          </cell>
          <cell r="E908" t="str">
            <v>So.Aufw. Verluste a.d.Verkauf von Emissionszertifikaten</v>
          </cell>
          <cell r="G908"/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</row>
        <row r="909">
          <cell r="A909">
            <v>3820011000</v>
          </cell>
          <cell r="B909">
            <v>30837400</v>
          </cell>
          <cell r="C909" t="str">
            <v>S</v>
          </cell>
          <cell r="D909">
            <v>1</v>
          </cell>
          <cell r="E909" t="str">
            <v>So.Aufw. Wertber. auf Forderungen</v>
          </cell>
          <cell r="F909" t="str">
            <v>O. exp.-depreciation for receivables</v>
          </cell>
          <cell r="G909"/>
          <cell r="H909">
            <v>6</v>
          </cell>
          <cell r="I909">
            <v>0</v>
          </cell>
          <cell r="J909">
            <v>13</v>
          </cell>
          <cell r="K909">
            <v>1</v>
          </cell>
          <cell r="L909">
            <v>0</v>
          </cell>
          <cell r="M909">
            <v>1</v>
          </cell>
          <cell r="N909">
            <v>0</v>
          </cell>
          <cell r="O909">
            <v>22</v>
          </cell>
        </row>
        <row r="910">
          <cell r="A910">
            <v>3821011000</v>
          </cell>
          <cell r="B910">
            <v>30837600</v>
          </cell>
          <cell r="C910" t="str">
            <v>S</v>
          </cell>
          <cell r="D910">
            <v>1</v>
          </cell>
          <cell r="E910" t="str">
            <v>So.Aufw. Wertber. auf sonst. kurzfr. VG o.z. Verkauf</v>
          </cell>
          <cell r="F910" t="str">
            <v>Other exp.-depr. of other current assets excl. h.f.sale</v>
          </cell>
          <cell r="G910"/>
          <cell r="H910">
            <v>1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1</v>
          </cell>
        </row>
        <row r="911">
          <cell r="A911">
            <v>3821021000</v>
          </cell>
          <cell r="B911" t="str">
            <v>New Position</v>
          </cell>
          <cell r="C911" t="str">
            <v>S</v>
          </cell>
          <cell r="D911">
            <v>1</v>
          </cell>
          <cell r="E911" t="str">
            <v>So.Aufw. Wertber. auf VG zum Verkauf</v>
          </cell>
          <cell r="G911"/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</row>
        <row r="912">
          <cell r="A912">
            <v>3821022000</v>
          </cell>
          <cell r="B912" t="str">
            <v>New Position</v>
          </cell>
          <cell r="C912" t="str">
            <v>S</v>
          </cell>
          <cell r="D912">
            <v>1</v>
          </cell>
          <cell r="E912" t="str">
            <v>So.Aufw. Wertber. auf VG zum Verkauf - nicht operativ</v>
          </cell>
          <cell r="G912"/>
          <cell r="H912">
            <v>5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5</v>
          </cell>
        </row>
        <row r="913">
          <cell r="A913">
            <v>3822011000</v>
          </cell>
          <cell r="B913">
            <v>30837700</v>
          </cell>
          <cell r="C913" t="str">
            <v>S</v>
          </cell>
          <cell r="D913">
            <v>1</v>
          </cell>
          <cell r="E913" t="str">
            <v>So.Aufw. Versicherungen des Flugbetriebs</v>
          </cell>
          <cell r="F913" t="str">
            <v>Other exp.-insurence for flight operations</v>
          </cell>
          <cell r="G913"/>
          <cell r="H913">
            <v>14</v>
          </cell>
          <cell r="I913">
            <v>1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15</v>
          </cell>
        </row>
        <row r="914">
          <cell r="A914">
            <v>3822021000</v>
          </cell>
          <cell r="B914" t="str">
            <v>New Position</v>
          </cell>
          <cell r="C914" t="str">
            <v>S</v>
          </cell>
          <cell r="D914">
            <v>1</v>
          </cell>
          <cell r="E914" t="str">
            <v>So.Aufw. Bankgebühren / Bankspesen</v>
          </cell>
          <cell r="G914"/>
          <cell r="H914">
            <v>1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2</v>
          </cell>
        </row>
        <row r="915">
          <cell r="A915">
            <v>3822022000</v>
          </cell>
          <cell r="B915" t="str">
            <v>New Position</v>
          </cell>
          <cell r="C915" t="str">
            <v>S</v>
          </cell>
          <cell r="D915">
            <v>1</v>
          </cell>
          <cell r="E915" t="str">
            <v>So. Aufw. Kreditkartenprovisionen</v>
          </cell>
          <cell r="G915"/>
          <cell r="H915">
            <v>56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12</v>
          </cell>
          <cell r="N915">
            <v>0</v>
          </cell>
          <cell r="O915">
            <v>69</v>
          </cell>
        </row>
        <row r="916">
          <cell r="A916">
            <v>3823000000</v>
          </cell>
          <cell r="B916">
            <v>60130000</v>
          </cell>
          <cell r="C916" t="str">
            <v>S</v>
          </cell>
          <cell r="D916">
            <v>1</v>
          </cell>
          <cell r="E916" t="str">
            <v>Sonstige Steuern</v>
          </cell>
          <cell r="F916" t="str">
            <v>Other taxes</v>
          </cell>
          <cell r="G916"/>
          <cell r="H916">
            <v>9</v>
          </cell>
          <cell r="I916">
            <v>1</v>
          </cell>
          <cell r="J916">
            <v>2</v>
          </cell>
          <cell r="K916">
            <v>1</v>
          </cell>
          <cell r="L916">
            <v>0</v>
          </cell>
          <cell r="M916">
            <v>1</v>
          </cell>
          <cell r="N916">
            <v>1</v>
          </cell>
          <cell r="O916">
            <v>15</v>
          </cell>
        </row>
        <row r="917">
          <cell r="A917">
            <v>3823011000</v>
          </cell>
          <cell r="B917">
            <v>60130100</v>
          </cell>
          <cell r="C917" t="str">
            <v>S</v>
          </cell>
          <cell r="D917">
            <v>1</v>
          </cell>
          <cell r="E917" t="str">
            <v>Sonstige Steuern an den Fiskus abzuführen</v>
          </cell>
          <cell r="F917" t="str">
            <v>Other taxes to be paid to the fiscal office</v>
          </cell>
          <cell r="G917"/>
          <cell r="H917">
            <v>9</v>
          </cell>
          <cell r="I917">
            <v>1</v>
          </cell>
          <cell r="J917">
            <v>2</v>
          </cell>
          <cell r="K917">
            <v>1</v>
          </cell>
          <cell r="L917">
            <v>0</v>
          </cell>
          <cell r="M917">
            <v>1</v>
          </cell>
          <cell r="N917">
            <v>1</v>
          </cell>
          <cell r="O917">
            <v>16</v>
          </cell>
        </row>
        <row r="918">
          <cell r="A918">
            <v>3823012000</v>
          </cell>
          <cell r="B918">
            <v>60130200</v>
          </cell>
          <cell r="C918" t="str">
            <v>S</v>
          </cell>
          <cell r="D918">
            <v>1</v>
          </cell>
          <cell r="E918" t="str">
            <v>Sonstige Steuern vom Organträger belastet</v>
          </cell>
          <cell r="F918" t="str">
            <v>Other taxes charged by dominant company</v>
          </cell>
          <cell r="G918"/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</row>
        <row r="919">
          <cell r="A919">
            <v>3823013000</v>
          </cell>
          <cell r="B919">
            <v>60130300</v>
          </cell>
          <cell r="C919" t="str">
            <v>S</v>
          </cell>
          <cell r="D919">
            <v>1</v>
          </cell>
          <cell r="E919" t="str">
            <v>Sonstige Steuern an Organges. belastet</v>
          </cell>
          <cell r="F919" t="str">
            <v>Other taxes charged to subsidiaries</v>
          </cell>
          <cell r="G919"/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</row>
        <row r="920">
          <cell r="A920">
            <v>3823014000</v>
          </cell>
          <cell r="B920">
            <v>60130400</v>
          </cell>
          <cell r="C920" t="str">
            <v>H</v>
          </cell>
          <cell r="D920">
            <v>-1</v>
          </cell>
          <cell r="E920" t="str">
            <v>Erträge a.d. Auflösung sonst. Steuerrückst.</v>
          </cell>
          <cell r="F920" t="str">
            <v>Income - disposal of provis. f. other taxes</v>
          </cell>
          <cell r="G920"/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</row>
        <row r="921">
          <cell r="A921">
            <v>3823015000</v>
          </cell>
          <cell r="B921">
            <v>60130500</v>
          </cell>
          <cell r="C921" t="str">
            <v>H</v>
          </cell>
          <cell r="D921">
            <v>-1</v>
          </cell>
          <cell r="E921" t="str">
            <v>Erträge a. sonst. Steuererstattung aus Vorjahren</v>
          </cell>
          <cell r="F921" t="str">
            <v>Income fr. other tax refunds of previous year</v>
          </cell>
          <cell r="G921" t="str">
            <v>x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1</v>
          </cell>
        </row>
        <row r="922">
          <cell r="A922">
            <v>3899000000</v>
          </cell>
          <cell r="B922" t="str">
            <v>New Position</v>
          </cell>
          <cell r="C922" t="str">
            <v>S</v>
          </cell>
          <cell r="D922">
            <v>1</v>
          </cell>
          <cell r="E922" t="str">
            <v>So.Aufw. übrige</v>
          </cell>
          <cell r="F922" t="str">
            <v>Other expenses-miscellaneous residue</v>
          </cell>
          <cell r="G922" t="str">
            <v>x</v>
          </cell>
          <cell r="H922">
            <v>92</v>
          </cell>
          <cell r="I922">
            <v>2</v>
          </cell>
          <cell r="J922">
            <v>38</v>
          </cell>
          <cell r="K922">
            <v>22</v>
          </cell>
          <cell r="L922">
            <v>2</v>
          </cell>
          <cell r="M922">
            <v>15</v>
          </cell>
          <cell r="N922">
            <v>45</v>
          </cell>
          <cell r="O922">
            <v>212</v>
          </cell>
        </row>
        <row r="923">
          <cell r="A923">
            <v>3899011000</v>
          </cell>
          <cell r="B923">
            <v>30420500</v>
          </cell>
          <cell r="C923" t="str">
            <v>S</v>
          </cell>
          <cell r="D923">
            <v>1</v>
          </cell>
          <cell r="E923" t="str">
            <v>Aufwandsmind. aus Inanspruchnahme von Rückstellungen</v>
          </cell>
          <cell r="F923" t="str">
            <v>Other exp.-decrease from utilization of provisions</v>
          </cell>
          <cell r="G923"/>
          <cell r="H923">
            <v>-1</v>
          </cell>
          <cell r="I923">
            <v>0</v>
          </cell>
          <cell r="J923">
            <v>-12</v>
          </cell>
          <cell r="K923">
            <v>0</v>
          </cell>
          <cell r="L923">
            <v>-1</v>
          </cell>
          <cell r="M923">
            <v>0</v>
          </cell>
          <cell r="N923">
            <v>-1</v>
          </cell>
          <cell r="O923">
            <v>-14</v>
          </cell>
        </row>
        <row r="924">
          <cell r="A924">
            <v>3899021000</v>
          </cell>
          <cell r="B924">
            <v>30838000</v>
          </cell>
          <cell r="C924" t="str">
            <v>S</v>
          </cell>
          <cell r="D924">
            <v>1</v>
          </cell>
          <cell r="E924" t="str">
            <v>Sonstige übrige Aufwendungen</v>
          </cell>
          <cell r="F924" t="str">
            <v>Other miscellaneous residue expenses</v>
          </cell>
          <cell r="G924" t="str">
            <v>x</v>
          </cell>
          <cell r="H924">
            <v>93</v>
          </cell>
          <cell r="I924">
            <v>2</v>
          </cell>
          <cell r="J924">
            <v>50</v>
          </cell>
          <cell r="K924">
            <v>22</v>
          </cell>
          <cell r="L924">
            <v>3</v>
          </cell>
          <cell r="M924">
            <v>15</v>
          </cell>
          <cell r="N924">
            <v>45</v>
          </cell>
          <cell r="O924">
            <v>226</v>
          </cell>
        </row>
        <row r="925">
          <cell r="A925">
            <v>3899028000</v>
          </cell>
          <cell r="B925" t="str">
            <v>New Position</v>
          </cell>
          <cell r="C925" t="str">
            <v>S</v>
          </cell>
          <cell r="D925">
            <v>1</v>
          </cell>
          <cell r="E925" t="str">
            <v>So.übrige Aufwendungen (nur operatives Ergebnis)</v>
          </cell>
          <cell r="G925"/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</row>
        <row r="926">
          <cell r="A926">
            <v>3899029000</v>
          </cell>
          <cell r="B926" t="str">
            <v>New Position</v>
          </cell>
          <cell r="C926" t="str">
            <v>S</v>
          </cell>
          <cell r="D926">
            <v>1</v>
          </cell>
          <cell r="E926" t="str">
            <v>So.übrige Aufwendungen (nur operatives Ergebnis - Gegenp.)</v>
          </cell>
          <cell r="G926"/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</row>
        <row r="927">
          <cell r="A927">
            <v>3899090000</v>
          </cell>
          <cell r="B927">
            <v>30839000</v>
          </cell>
          <cell r="C927" t="str">
            <v>S</v>
          </cell>
          <cell r="D927">
            <v>1</v>
          </cell>
          <cell r="E927" t="str">
            <v>Übrige sonstige Aufwendungen Konsolidierung</v>
          </cell>
          <cell r="F927" t="str">
            <v>Other expenses-misc. residue-f.consolidation</v>
          </cell>
          <cell r="G927"/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</row>
        <row r="928">
          <cell r="A928">
            <v>3899091000</v>
          </cell>
          <cell r="B928">
            <v>30839100</v>
          </cell>
          <cell r="C928" t="str">
            <v>S</v>
          </cell>
          <cell r="D928">
            <v>1</v>
          </cell>
          <cell r="E928" t="str">
            <v>Aufwand aus Anlagenverkauf</v>
          </cell>
          <cell r="F928" t="str">
            <v>Deficiency in income from the sale of assets</v>
          </cell>
          <cell r="G928" t="str">
            <v>x</v>
          </cell>
          <cell r="H928">
            <v>-1</v>
          </cell>
          <cell r="I928">
            <v>0</v>
          </cell>
          <cell r="J928">
            <v>-1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-1</v>
          </cell>
        </row>
        <row r="929">
          <cell r="A929">
            <v>3899092000</v>
          </cell>
          <cell r="B929">
            <v>30839200</v>
          </cell>
          <cell r="C929" t="str">
            <v>S</v>
          </cell>
          <cell r="D929">
            <v>1</v>
          </cell>
          <cell r="E929" t="str">
            <v>Aufwand aus Schuldenkonsolidierung</v>
          </cell>
          <cell r="F929" t="str">
            <v>Expense for elim. of IC payables/receivables</v>
          </cell>
          <cell r="G929"/>
          <cell r="H929">
            <v>68</v>
          </cell>
          <cell r="I929">
            <v>0</v>
          </cell>
          <cell r="J929">
            <v>6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O929">
            <v>75</v>
          </cell>
        </row>
        <row r="930">
          <cell r="A930">
            <v>3899092500</v>
          </cell>
          <cell r="B930" t="str">
            <v>New Position</v>
          </cell>
          <cell r="C930" t="str">
            <v>S</v>
          </cell>
          <cell r="D930">
            <v>1</v>
          </cell>
          <cell r="E930" t="str">
            <v>Aufwand aus Schuldenkonsolidierung sonst. Ford./Verb.</v>
          </cell>
          <cell r="G930"/>
          <cell r="H930">
            <v>15</v>
          </cell>
          <cell r="I930">
            <v>5</v>
          </cell>
          <cell r="J930">
            <v>1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21</v>
          </cell>
        </row>
        <row r="931">
          <cell r="A931">
            <v>3899093000</v>
          </cell>
          <cell r="B931">
            <v>30839300</v>
          </cell>
          <cell r="C931" t="str">
            <v>S</v>
          </cell>
          <cell r="D931">
            <v>1</v>
          </cell>
          <cell r="E931" t="str">
            <v>Aufwand aus Aufwands-/Ertragskonsolidierung</v>
          </cell>
          <cell r="F931" t="str">
            <v>Expense for elim. of IC revenue/expense</v>
          </cell>
          <cell r="G931"/>
          <cell r="H931">
            <v>0</v>
          </cell>
          <cell r="I931">
            <v>0</v>
          </cell>
          <cell r="J931">
            <v>-2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-2</v>
          </cell>
        </row>
        <row r="932">
          <cell r="A932">
            <v>3899094000</v>
          </cell>
          <cell r="B932">
            <v>30839400</v>
          </cell>
          <cell r="C932" t="str">
            <v>S</v>
          </cell>
          <cell r="D932">
            <v>1</v>
          </cell>
          <cell r="E932" t="str">
            <v>Aufwand aus Zwischenergebniseliminierung kurzfr. VG</v>
          </cell>
          <cell r="F932" t="str">
            <v>Expense for elim. of IC profit/loss</v>
          </cell>
          <cell r="G932"/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</row>
        <row r="933">
          <cell r="A933">
            <v>3899099000</v>
          </cell>
          <cell r="B933" t="str">
            <v>New Position</v>
          </cell>
          <cell r="C933" t="str">
            <v>S</v>
          </cell>
          <cell r="D933">
            <v>1</v>
          </cell>
          <cell r="E933" t="str">
            <v>Aufwand aus Saldierung Auffangkonten</v>
          </cell>
          <cell r="F933" t="str">
            <v>Expense from balancing IG accounts</v>
          </cell>
          <cell r="G933"/>
          <cell r="H933">
            <v>-82</v>
          </cell>
          <cell r="I933">
            <v>-5</v>
          </cell>
          <cell r="J933">
            <v>-4</v>
          </cell>
          <cell r="K933">
            <v>-1</v>
          </cell>
          <cell r="L933">
            <v>0</v>
          </cell>
          <cell r="M933">
            <v>0</v>
          </cell>
          <cell r="N933">
            <v>0</v>
          </cell>
          <cell r="O933">
            <v>-93</v>
          </cell>
        </row>
        <row r="934">
          <cell r="A934">
            <v>4000000000</v>
          </cell>
          <cell r="B934">
            <v>40100000</v>
          </cell>
          <cell r="C934" t="str">
            <v>H</v>
          </cell>
          <cell r="D934">
            <v>-1</v>
          </cell>
          <cell r="E934" t="str">
            <v>Finanz-Ergebnis</v>
          </cell>
          <cell r="F934" t="str">
            <v>Financial result</v>
          </cell>
          <cell r="G934" t="str">
            <v>x</v>
          </cell>
          <cell r="H934">
            <v>-25</v>
          </cell>
          <cell r="I934">
            <v>3</v>
          </cell>
          <cell r="J934">
            <v>-4</v>
          </cell>
          <cell r="K934">
            <v>-7</v>
          </cell>
          <cell r="L934">
            <v>-1</v>
          </cell>
          <cell r="M934">
            <v>-39</v>
          </cell>
          <cell r="N934">
            <v>219</v>
          </cell>
          <cell r="O934">
            <v>147</v>
          </cell>
        </row>
        <row r="935">
          <cell r="A935">
            <v>4100000000</v>
          </cell>
          <cell r="B935">
            <v>40100100</v>
          </cell>
          <cell r="C935" t="str">
            <v>H</v>
          </cell>
          <cell r="D935">
            <v>-1</v>
          </cell>
          <cell r="E935" t="str">
            <v>Beteiligungs-Ergebnis</v>
          </cell>
          <cell r="F935" t="str">
            <v>Result from subsid. &amp; asso. comp. &amp; o.eq.inv.</v>
          </cell>
          <cell r="G935"/>
          <cell r="H935">
            <v>-9</v>
          </cell>
          <cell r="I935">
            <v>4</v>
          </cell>
          <cell r="J935">
            <v>4</v>
          </cell>
          <cell r="K935">
            <v>-2</v>
          </cell>
          <cell r="L935">
            <v>0</v>
          </cell>
          <cell r="M935">
            <v>0</v>
          </cell>
          <cell r="N935">
            <v>264</v>
          </cell>
          <cell r="O935">
            <v>261</v>
          </cell>
        </row>
        <row r="936">
          <cell r="A936">
            <v>4110000000</v>
          </cell>
          <cell r="B936">
            <v>40110000</v>
          </cell>
          <cell r="C936" t="str">
            <v>H</v>
          </cell>
          <cell r="D936">
            <v>-1</v>
          </cell>
          <cell r="E936" t="str">
            <v>Erträge aus Gewinnabführung</v>
          </cell>
          <cell r="F936" t="str">
            <v>Income fr. profit transfer agreements</v>
          </cell>
          <cell r="G936" t="str">
            <v>x</v>
          </cell>
          <cell r="H936">
            <v>5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2</v>
          </cell>
          <cell r="N936">
            <v>0</v>
          </cell>
          <cell r="O936">
            <v>7</v>
          </cell>
        </row>
        <row r="937">
          <cell r="A937">
            <v>4110011000</v>
          </cell>
          <cell r="B937">
            <v>40110100</v>
          </cell>
          <cell r="C937" t="str">
            <v>H</v>
          </cell>
          <cell r="D937">
            <v>-1</v>
          </cell>
          <cell r="E937" t="str">
            <v>Erträge aus Gewinnabführung (Netto)</v>
          </cell>
          <cell r="F937" t="str">
            <v>Income fr. profit transfer agreements (net)</v>
          </cell>
          <cell r="G937" t="str">
            <v>x</v>
          </cell>
          <cell r="H937">
            <v>5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2</v>
          </cell>
          <cell r="N937">
            <v>0</v>
          </cell>
          <cell r="O937">
            <v>7</v>
          </cell>
        </row>
        <row r="938">
          <cell r="A938">
            <v>4110015000</v>
          </cell>
          <cell r="B938">
            <v>40110200</v>
          </cell>
          <cell r="C938" t="str">
            <v>H</v>
          </cell>
          <cell r="D938">
            <v>-1</v>
          </cell>
          <cell r="E938" t="str">
            <v>Erträge aus Ertragst.- Organumlage</v>
          </cell>
          <cell r="F938" t="str">
            <v>Income fr. subsid. tax contribut./tax credits</v>
          </cell>
          <cell r="G938"/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</row>
        <row r="939">
          <cell r="A939">
            <v>4110019000</v>
          </cell>
          <cell r="B939" t="str">
            <v>New Position</v>
          </cell>
          <cell r="C939" t="str">
            <v>H</v>
          </cell>
          <cell r="D939">
            <v>-1</v>
          </cell>
          <cell r="E939" t="str">
            <v>Erträge aus Ergebnis Personengesellschaften</v>
          </cell>
          <cell r="F939" t="str">
            <v>Income from result partnership</v>
          </cell>
          <cell r="G939"/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</row>
        <row r="940">
          <cell r="A940">
            <v>4120000000</v>
          </cell>
          <cell r="B940">
            <v>40120000</v>
          </cell>
          <cell r="C940" t="str">
            <v>H</v>
          </cell>
          <cell r="D940">
            <v>-1</v>
          </cell>
          <cell r="E940" t="str">
            <v>Erträge aus Beteiligungen</v>
          </cell>
          <cell r="F940" t="str">
            <v>Income fr. other equity investments</v>
          </cell>
          <cell r="G940"/>
          <cell r="H940">
            <v>-14</v>
          </cell>
          <cell r="I940">
            <v>4</v>
          </cell>
          <cell r="J940">
            <v>4</v>
          </cell>
          <cell r="K940">
            <v>-2</v>
          </cell>
          <cell r="L940">
            <v>0</v>
          </cell>
          <cell r="M940">
            <v>0</v>
          </cell>
          <cell r="N940">
            <v>264</v>
          </cell>
          <cell r="O940">
            <v>256</v>
          </cell>
        </row>
        <row r="941">
          <cell r="A941">
            <v>4120100000</v>
          </cell>
          <cell r="B941">
            <v>40120019</v>
          </cell>
          <cell r="C941" t="str">
            <v>H</v>
          </cell>
          <cell r="D941">
            <v>-1</v>
          </cell>
          <cell r="E941" t="str">
            <v>Erträge aus Dividenden verb.Untern.</v>
          </cell>
          <cell r="F941" t="str">
            <v>Income fr. dividends - subsidiaries</v>
          </cell>
          <cell r="G941"/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264</v>
          </cell>
          <cell r="O941">
            <v>265</v>
          </cell>
        </row>
        <row r="942">
          <cell r="A942">
            <v>4120111000</v>
          </cell>
          <cell r="B942">
            <v>40120110</v>
          </cell>
          <cell r="C942" t="str">
            <v>H</v>
          </cell>
          <cell r="D942">
            <v>-1</v>
          </cell>
          <cell r="E942" t="str">
            <v>Erträge aus Dividenden (Netto)</v>
          </cell>
          <cell r="F942" t="str">
            <v>Income fr. dividends - net</v>
          </cell>
          <cell r="G942" t="str">
            <v>x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264</v>
          </cell>
          <cell r="O942">
            <v>265</v>
          </cell>
        </row>
        <row r="943">
          <cell r="A943">
            <v>4120115000</v>
          </cell>
          <cell r="B943">
            <v>40120115</v>
          </cell>
          <cell r="C943" t="str">
            <v>H</v>
          </cell>
          <cell r="D943">
            <v>-1</v>
          </cell>
          <cell r="E943" t="str">
            <v>Erträge aus Dividenden Steuer</v>
          </cell>
          <cell r="F943" t="str">
            <v>Income fr. dividends - tax</v>
          </cell>
          <cell r="G943"/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</row>
        <row r="944">
          <cell r="A944">
            <v>4120200000</v>
          </cell>
          <cell r="B944">
            <v>40121000</v>
          </cell>
          <cell r="C944" t="str">
            <v>H</v>
          </cell>
          <cell r="D944">
            <v>-1</v>
          </cell>
          <cell r="E944" t="str">
            <v>Erträge aus Beteiligungen an nicht-verb.Unt.</v>
          </cell>
          <cell r="F944" t="str">
            <v>Income fr. other equity investments</v>
          </cell>
          <cell r="G944" t="str">
            <v>x</v>
          </cell>
          <cell r="H944">
            <v>-14</v>
          </cell>
          <cell r="I944">
            <v>4</v>
          </cell>
          <cell r="J944">
            <v>4</v>
          </cell>
          <cell r="K944">
            <v>-2</v>
          </cell>
          <cell r="L944">
            <v>0</v>
          </cell>
          <cell r="M944">
            <v>0</v>
          </cell>
          <cell r="N944">
            <v>0</v>
          </cell>
          <cell r="O944">
            <v>-9</v>
          </cell>
        </row>
        <row r="945">
          <cell r="A945">
            <v>4120210000</v>
          </cell>
          <cell r="B945">
            <v>40121100</v>
          </cell>
          <cell r="C945" t="str">
            <v>H</v>
          </cell>
          <cell r="D945">
            <v>-1</v>
          </cell>
          <cell r="E945" t="str">
            <v>Ergebnis aus Joint Venture</v>
          </cell>
          <cell r="F945" t="str">
            <v>Result from joint ventures</v>
          </cell>
          <cell r="G945" t="str">
            <v>x</v>
          </cell>
          <cell r="H945">
            <v>-16</v>
          </cell>
          <cell r="I945">
            <v>4</v>
          </cell>
          <cell r="J945">
            <v>2</v>
          </cell>
          <cell r="K945">
            <v>-3</v>
          </cell>
          <cell r="L945">
            <v>0</v>
          </cell>
          <cell r="M945">
            <v>0</v>
          </cell>
          <cell r="N945">
            <v>0</v>
          </cell>
          <cell r="O945">
            <v>-15</v>
          </cell>
        </row>
        <row r="946">
          <cell r="A946">
            <v>4120211000</v>
          </cell>
          <cell r="B946">
            <v>40121101</v>
          </cell>
          <cell r="C946" t="str">
            <v>H</v>
          </cell>
          <cell r="D946">
            <v>-1</v>
          </cell>
          <cell r="E946" t="str">
            <v>Equity-Ergebnisse Joint Venture</v>
          </cell>
          <cell r="F946" t="str">
            <v>Equity result from joint ventures</v>
          </cell>
          <cell r="G946" t="str">
            <v>x</v>
          </cell>
          <cell r="H946">
            <v>-16</v>
          </cell>
          <cell r="I946">
            <v>4</v>
          </cell>
          <cell r="J946">
            <v>2</v>
          </cell>
          <cell r="K946">
            <v>-3</v>
          </cell>
          <cell r="L946">
            <v>0</v>
          </cell>
          <cell r="M946">
            <v>0</v>
          </cell>
          <cell r="N946">
            <v>0</v>
          </cell>
          <cell r="O946">
            <v>-15</v>
          </cell>
        </row>
        <row r="947">
          <cell r="A947">
            <v>4120211100</v>
          </cell>
          <cell r="B947">
            <v>40121110</v>
          </cell>
          <cell r="C947" t="str">
            <v>H</v>
          </cell>
          <cell r="D947">
            <v>-1</v>
          </cell>
          <cell r="E947" t="str">
            <v>Erträge aus Joint Venture (Jahresüberschuß)</v>
          </cell>
          <cell r="F947" t="str">
            <v>Income from joint ventures ( net profit )</v>
          </cell>
          <cell r="G947"/>
          <cell r="H947">
            <v>0</v>
          </cell>
          <cell r="I947">
            <v>3</v>
          </cell>
          <cell r="J947">
            <v>1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5</v>
          </cell>
        </row>
        <row r="948">
          <cell r="A948">
            <v>4120211500</v>
          </cell>
          <cell r="B948">
            <v>40121150</v>
          </cell>
          <cell r="C948" t="str">
            <v>S</v>
          </cell>
          <cell r="D948">
            <v>1</v>
          </cell>
          <cell r="E948" t="str">
            <v>Aufwand aus Joint Venture (Jahresfehlbetrag)</v>
          </cell>
          <cell r="F948" t="str">
            <v>Expenses from joint ventures ( net loss )</v>
          </cell>
          <cell r="G948" t="str">
            <v>x</v>
          </cell>
          <cell r="H948">
            <v>16</v>
          </cell>
          <cell r="I948">
            <v>-1</v>
          </cell>
          <cell r="J948">
            <v>-1</v>
          </cell>
          <cell r="K948">
            <v>3</v>
          </cell>
          <cell r="L948">
            <v>0</v>
          </cell>
          <cell r="M948">
            <v>0</v>
          </cell>
          <cell r="N948">
            <v>0</v>
          </cell>
          <cell r="O948">
            <v>20</v>
          </cell>
        </row>
        <row r="949">
          <cell r="A949">
            <v>4120211900</v>
          </cell>
          <cell r="B949">
            <v>40121190</v>
          </cell>
          <cell r="C949" t="str">
            <v>S</v>
          </cell>
          <cell r="D949">
            <v>1</v>
          </cell>
          <cell r="E949" t="str">
            <v>Außerord. AfA Joint Venture (Equity Bewertung)</v>
          </cell>
          <cell r="F949" t="str">
            <v>Unscheduled depreciation of goodwill - joint ventures</v>
          </cell>
          <cell r="G949"/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</row>
        <row r="950">
          <cell r="A950">
            <v>4120212000</v>
          </cell>
          <cell r="B950">
            <v>40121200</v>
          </cell>
          <cell r="C950" t="str">
            <v>H</v>
          </cell>
          <cell r="D950">
            <v>-1</v>
          </cell>
          <cell r="E950" t="str">
            <v>Dividenden Joint Venture</v>
          </cell>
          <cell r="F950" t="str">
            <v>Dividends by joint ventures</v>
          </cell>
          <cell r="G950"/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</row>
        <row r="951">
          <cell r="A951">
            <v>4120220000</v>
          </cell>
          <cell r="B951">
            <v>40121300</v>
          </cell>
          <cell r="C951" t="str">
            <v>H</v>
          </cell>
          <cell r="D951">
            <v>-1</v>
          </cell>
          <cell r="E951" t="str">
            <v>Ergebnis aus assoziierten Unternehmen</v>
          </cell>
          <cell r="F951" t="str">
            <v>Result from associated companies</v>
          </cell>
          <cell r="G951"/>
          <cell r="H951">
            <v>2</v>
          </cell>
          <cell r="I951">
            <v>0</v>
          </cell>
          <cell r="J951">
            <v>2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O951">
            <v>6</v>
          </cell>
        </row>
        <row r="952">
          <cell r="A952">
            <v>4120221000</v>
          </cell>
          <cell r="B952">
            <v>40121301</v>
          </cell>
          <cell r="C952" t="str">
            <v>H</v>
          </cell>
          <cell r="D952">
            <v>-1</v>
          </cell>
          <cell r="E952" t="str">
            <v>Equity-Ergebnisse assoziierten Unternehmen</v>
          </cell>
          <cell r="F952" t="str">
            <v>Equity result from associated companies</v>
          </cell>
          <cell r="G952" t="str">
            <v>x</v>
          </cell>
          <cell r="H952">
            <v>2</v>
          </cell>
          <cell r="I952">
            <v>0</v>
          </cell>
          <cell r="J952">
            <v>2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O952">
            <v>6</v>
          </cell>
        </row>
        <row r="953">
          <cell r="A953">
            <v>4120221100</v>
          </cell>
          <cell r="B953">
            <v>40121310</v>
          </cell>
          <cell r="C953" t="str">
            <v>H</v>
          </cell>
          <cell r="D953">
            <v>-1</v>
          </cell>
          <cell r="E953" t="str">
            <v>Erträge aus ass. Untern. (Jahresüberschuß)</v>
          </cell>
          <cell r="F953" t="str">
            <v>Income from associated companies (net profit)</v>
          </cell>
          <cell r="G953"/>
          <cell r="H953">
            <v>12</v>
          </cell>
          <cell r="I953">
            <v>0</v>
          </cell>
          <cell r="J953">
            <v>2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O953">
            <v>16</v>
          </cell>
        </row>
        <row r="954">
          <cell r="A954">
            <v>4120221500</v>
          </cell>
          <cell r="B954">
            <v>40121350</v>
          </cell>
          <cell r="C954" t="str">
            <v>S</v>
          </cell>
          <cell r="D954">
            <v>1</v>
          </cell>
          <cell r="E954" t="str">
            <v>Aufwand aus ass. Untern. (Jahresfehlbetrag)</v>
          </cell>
          <cell r="F954" t="str">
            <v>Expenses from associated companies (net loss)</v>
          </cell>
          <cell r="G954" t="str">
            <v>x</v>
          </cell>
          <cell r="H954">
            <v>10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10</v>
          </cell>
        </row>
        <row r="955">
          <cell r="A955">
            <v>4120221900</v>
          </cell>
          <cell r="B955">
            <v>40121390</v>
          </cell>
          <cell r="C955" t="str">
            <v>S</v>
          </cell>
          <cell r="D955">
            <v>1</v>
          </cell>
          <cell r="E955" t="str">
            <v>Außerord. AfA ass. Untern. (Equity Bewertung)</v>
          </cell>
          <cell r="F955" t="str">
            <v>Unscheduled depreciation of goodwill - asso. comp.</v>
          </cell>
          <cell r="G955"/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</row>
        <row r="956">
          <cell r="A956">
            <v>4120222000</v>
          </cell>
          <cell r="B956">
            <v>40121400</v>
          </cell>
          <cell r="C956" t="str">
            <v>H</v>
          </cell>
          <cell r="D956">
            <v>-1</v>
          </cell>
          <cell r="E956" t="str">
            <v>Dividenden ass. Unternehmen</v>
          </cell>
          <cell r="F956" t="str">
            <v>Dividends by associated companies</v>
          </cell>
          <cell r="G956"/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</row>
        <row r="957">
          <cell r="A957">
            <v>4120231000</v>
          </cell>
          <cell r="B957">
            <v>40121900</v>
          </cell>
          <cell r="C957" t="str">
            <v>H</v>
          </cell>
          <cell r="D957">
            <v>-1</v>
          </cell>
          <cell r="E957" t="str">
            <v>Dividenden Beteiligungen</v>
          </cell>
          <cell r="F957" t="str">
            <v>Dividends by other equity investments</v>
          </cell>
          <cell r="G957"/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</row>
        <row r="958">
          <cell r="A958">
            <v>4130000000</v>
          </cell>
          <cell r="B958">
            <v>40160000</v>
          </cell>
          <cell r="C958" t="str">
            <v>S</v>
          </cell>
          <cell r="D958">
            <v>1</v>
          </cell>
          <cell r="E958" t="str">
            <v>Aufwendungen aus Verlust-Übernahme</v>
          </cell>
          <cell r="F958" t="str">
            <v>Expenses for transfer of losses</v>
          </cell>
          <cell r="G958"/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2</v>
          </cell>
          <cell r="N958">
            <v>0</v>
          </cell>
          <cell r="O958">
            <v>2</v>
          </cell>
        </row>
        <row r="959">
          <cell r="A959">
            <v>4130011000</v>
          </cell>
          <cell r="B959">
            <v>40160100</v>
          </cell>
          <cell r="C959" t="str">
            <v>S</v>
          </cell>
          <cell r="D959">
            <v>1</v>
          </cell>
          <cell r="E959" t="str">
            <v>Aufwendungen aus Verlust-Übernahme (Netto)</v>
          </cell>
          <cell r="F959" t="str">
            <v>Expenses for transfer of losses - net value</v>
          </cell>
          <cell r="G959" t="str">
            <v>x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2</v>
          </cell>
          <cell r="N959">
            <v>0</v>
          </cell>
          <cell r="O959">
            <v>2</v>
          </cell>
        </row>
        <row r="960">
          <cell r="A960">
            <v>4130015000</v>
          </cell>
          <cell r="B960">
            <v>40160200</v>
          </cell>
          <cell r="C960" t="str">
            <v>S</v>
          </cell>
          <cell r="D960">
            <v>1</v>
          </cell>
          <cell r="E960" t="str">
            <v>Aufwendungen aus Verlust-Übernahme ErSt. Org.</v>
          </cell>
          <cell r="F960" t="str">
            <v>Expenses for transfer of losses - tax credits</v>
          </cell>
          <cell r="G960"/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</row>
        <row r="961">
          <cell r="A961">
            <v>4130019000</v>
          </cell>
          <cell r="B961" t="str">
            <v>New Position</v>
          </cell>
          <cell r="C961" t="str">
            <v>S</v>
          </cell>
          <cell r="D961">
            <v>1</v>
          </cell>
          <cell r="E961" t="str">
            <v>Aufwand aus Ergebnis Personengesellschaften</v>
          </cell>
          <cell r="F961" t="str">
            <v>Expenses from result partnership</v>
          </cell>
          <cell r="G961"/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</row>
        <row r="962">
          <cell r="A962">
            <v>4200000000</v>
          </cell>
          <cell r="B962">
            <v>40100200</v>
          </cell>
          <cell r="C962" t="str">
            <v>H</v>
          </cell>
          <cell r="D962">
            <v>-1</v>
          </cell>
          <cell r="E962" t="str">
            <v>Zins-Ergebnis</v>
          </cell>
          <cell r="F962" t="str">
            <v>Net interest</v>
          </cell>
          <cell r="G962" t="str">
            <v>x</v>
          </cell>
          <cell r="H962">
            <v>-13</v>
          </cell>
          <cell r="I962">
            <v>-1</v>
          </cell>
          <cell r="J962">
            <v>-8</v>
          </cell>
          <cell r="K962">
            <v>-5</v>
          </cell>
          <cell r="L962">
            <v>-1</v>
          </cell>
          <cell r="M962">
            <v>-7</v>
          </cell>
          <cell r="N962">
            <v>-52</v>
          </cell>
          <cell r="O962">
            <v>-85</v>
          </cell>
        </row>
        <row r="963">
          <cell r="A963">
            <v>4210000000</v>
          </cell>
          <cell r="B963" t="str">
            <v>New Position</v>
          </cell>
          <cell r="C963" t="str">
            <v>H</v>
          </cell>
          <cell r="D963">
            <v>-1</v>
          </cell>
          <cell r="E963" t="str">
            <v>Zinserträge</v>
          </cell>
          <cell r="F963" t="str">
            <v>Interest income</v>
          </cell>
          <cell r="G963"/>
          <cell r="H963">
            <v>-1</v>
          </cell>
          <cell r="I963">
            <v>0</v>
          </cell>
          <cell r="J963">
            <v>1</v>
          </cell>
          <cell r="K963">
            <v>1</v>
          </cell>
          <cell r="L963">
            <v>0</v>
          </cell>
          <cell r="M963">
            <v>5</v>
          </cell>
          <cell r="N963">
            <v>52</v>
          </cell>
          <cell r="O963">
            <v>58</v>
          </cell>
        </row>
        <row r="964">
          <cell r="A964">
            <v>4210010000</v>
          </cell>
          <cell r="B964" t="str">
            <v>New Position</v>
          </cell>
          <cell r="C964" t="str">
            <v>H</v>
          </cell>
          <cell r="D964">
            <v>-1</v>
          </cell>
          <cell r="E964" t="str">
            <v>Zinserträge Wertpapiere</v>
          </cell>
          <cell r="F964" t="str">
            <v>Interest income securities</v>
          </cell>
          <cell r="G964"/>
          <cell r="H964">
            <v>-2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14</v>
          </cell>
          <cell r="O964">
            <v>12</v>
          </cell>
        </row>
        <row r="965">
          <cell r="A965">
            <v>4210011000</v>
          </cell>
          <cell r="B965">
            <v>40130000</v>
          </cell>
          <cell r="C965" t="str">
            <v>H</v>
          </cell>
          <cell r="D965">
            <v>-1</v>
          </cell>
          <cell r="E965" t="str">
            <v>Erträge aus anderen Wertpap. und Ausleih. langfr. VG</v>
          </cell>
          <cell r="F965" t="str">
            <v>Income f. o. securities/loans - non-current assets</v>
          </cell>
          <cell r="G965"/>
          <cell r="H965">
            <v>-2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14</v>
          </cell>
          <cell r="O965">
            <v>12</v>
          </cell>
        </row>
        <row r="966">
          <cell r="A966">
            <v>4210020000</v>
          </cell>
          <cell r="B966">
            <v>40140000</v>
          </cell>
          <cell r="C966" t="str">
            <v>H</v>
          </cell>
          <cell r="D966">
            <v>-1</v>
          </cell>
          <cell r="E966" t="str">
            <v>Zinserträge übrige</v>
          </cell>
          <cell r="F966" t="str">
            <v>Interest incom other</v>
          </cell>
          <cell r="G966" t="str">
            <v>x</v>
          </cell>
          <cell r="H966">
            <v>1</v>
          </cell>
          <cell r="I966">
            <v>0</v>
          </cell>
          <cell r="J966">
            <v>1</v>
          </cell>
          <cell r="K966">
            <v>1</v>
          </cell>
          <cell r="L966">
            <v>0</v>
          </cell>
          <cell r="M966">
            <v>5</v>
          </cell>
          <cell r="N966">
            <v>39</v>
          </cell>
          <cell r="O966">
            <v>46</v>
          </cell>
        </row>
        <row r="967">
          <cell r="A967">
            <v>4210021000</v>
          </cell>
          <cell r="B967">
            <v>40140100</v>
          </cell>
          <cell r="C967" t="str">
            <v>H</v>
          </cell>
          <cell r="D967">
            <v>-1</v>
          </cell>
          <cell r="E967" t="str">
            <v>Sonst.Zinsen u.ähnl.Ertr. - verb. Unt.</v>
          </cell>
          <cell r="F967" t="str">
            <v>Oth.int.&amp; related inc.-group companies</v>
          </cell>
          <cell r="G967"/>
          <cell r="H967">
            <v>0</v>
          </cell>
          <cell r="I967">
            <v>0</v>
          </cell>
          <cell r="J967">
            <v>0</v>
          </cell>
          <cell r="K967">
            <v>1</v>
          </cell>
          <cell r="L967">
            <v>0</v>
          </cell>
          <cell r="M967">
            <v>4</v>
          </cell>
          <cell r="N967">
            <v>2</v>
          </cell>
          <cell r="O967">
            <v>7</v>
          </cell>
        </row>
        <row r="968">
          <cell r="A968">
            <v>4210022000</v>
          </cell>
          <cell r="B968">
            <v>40140200</v>
          </cell>
          <cell r="C968" t="str">
            <v>H</v>
          </cell>
          <cell r="D968">
            <v>-1</v>
          </cell>
          <cell r="E968" t="str">
            <v>Sonst.Zinsen u.ähnl.Ertr. - nicht-verb.Unt.</v>
          </cell>
          <cell r="F968" t="str">
            <v>Oth.int.&amp; related inc.-other than group comp.</v>
          </cell>
          <cell r="G968" t="str">
            <v>x</v>
          </cell>
          <cell r="H968">
            <v>1</v>
          </cell>
          <cell r="I968">
            <v>0</v>
          </cell>
          <cell r="J968">
            <v>1</v>
          </cell>
          <cell r="K968">
            <v>0</v>
          </cell>
          <cell r="L968">
            <v>0</v>
          </cell>
          <cell r="M968">
            <v>1</v>
          </cell>
          <cell r="N968">
            <v>37</v>
          </cell>
          <cell r="O968">
            <v>39</v>
          </cell>
        </row>
        <row r="969">
          <cell r="A969">
            <v>4210023000</v>
          </cell>
          <cell r="B969" t="str">
            <v>New Position</v>
          </cell>
          <cell r="C969" t="str">
            <v>H</v>
          </cell>
          <cell r="D969">
            <v>-1</v>
          </cell>
          <cell r="E969" t="str">
            <v>Ertrag Vorfälligkeitszinsen / Strafzinsen</v>
          </cell>
          <cell r="G969"/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</row>
        <row r="970">
          <cell r="A970">
            <v>4210024000</v>
          </cell>
          <cell r="B970" t="str">
            <v>New Position</v>
          </cell>
          <cell r="C970" t="str">
            <v>H</v>
          </cell>
          <cell r="D970">
            <v>-1</v>
          </cell>
          <cell r="E970" t="str">
            <v>Tradingerträge aus realisierten Zinsswaps</v>
          </cell>
          <cell r="G970"/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</row>
        <row r="971">
          <cell r="A971">
            <v>4210029999</v>
          </cell>
          <cell r="B971" t="str">
            <v>New Position</v>
          </cell>
          <cell r="C971" t="str">
            <v>H</v>
          </cell>
          <cell r="D971">
            <v>-1</v>
          </cell>
          <cell r="E971" t="str">
            <v>Ertrag aus Zinssaldierung</v>
          </cell>
          <cell r="F971" t="str">
            <v>Income from elim. of interest</v>
          </cell>
          <cell r="G971"/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</row>
        <row r="972">
          <cell r="A972">
            <v>4220000000</v>
          </cell>
          <cell r="B972" t="str">
            <v>New Position</v>
          </cell>
          <cell r="C972" t="str">
            <v>S</v>
          </cell>
          <cell r="D972">
            <v>1</v>
          </cell>
          <cell r="E972" t="str">
            <v>Zinsaufwand</v>
          </cell>
          <cell r="F972" t="str">
            <v>Interest expenses</v>
          </cell>
          <cell r="G972" t="str">
            <v>x</v>
          </cell>
          <cell r="H972">
            <v>5</v>
          </cell>
          <cell r="I972">
            <v>0</v>
          </cell>
          <cell r="J972">
            <v>5</v>
          </cell>
          <cell r="K972">
            <v>3</v>
          </cell>
          <cell r="L972">
            <v>0</v>
          </cell>
          <cell r="M972">
            <v>11</v>
          </cell>
          <cell r="N972">
            <v>71</v>
          </cell>
          <cell r="O972">
            <v>94</v>
          </cell>
        </row>
        <row r="973">
          <cell r="A973">
            <v>4220021000</v>
          </cell>
          <cell r="B973">
            <v>40170100</v>
          </cell>
          <cell r="C973" t="str">
            <v>S</v>
          </cell>
          <cell r="D973">
            <v>1</v>
          </cell>
          <cell r="E973" t="str">
            <v>Zinsen und ähnl.Aufw. - verb. Unt.</v>
          </cell>
          <cell r="F973" t="str">
            <v>Int.&amp; similar expenses-group companies</v>
          </cell>
          <cell r="G973"/>
          <cell r="H973">
            <v>-1</v>
          </cell>
          <cell r="I973">
            <v>1</v>
          </cell>
          <cell r="J973">
            <v>4</v>
          </cell>
          <cell r="K973">
            <v>1</v>
          </cell>
          <cell r="L973">
            <v>1</v>
          </cell>
          <cell r="M973">
            <v>8</v>
          </cell>
          <cell r="N973">
            <v>3</v>
          </cell>
          <cell r="O973">
            <v>17</v>
          </cell>
        </row>
        <row r="974">
          <cell r="A974">
            <v>4220022000</v>
          </cell>
          <cell r="B974">
            <v>40170200</v>
          </cell>
          <cell r="C974" t="str">
            <v>S</v>
          </cell>
          <cell r="D974">
            <v>1</v>
          </cell>
          <cell r="E974" t="str">
            <v>Zinsen und ähnl.Aufw. - nicht-verb. Unt.</v>
          </cell>
          <cell r="F974" t="str">
            <v>Int.&amp; similar expenses-other than group comp.</v>
          </cell>
          <cell r="G974" t="str">
            <v>x</v>
          </cell>
          <cell r="H974">
            <v>7</v>
          </cell>
          <cell r="I974">
            <v>1</v>
          </cell>
          <cell r="J974">
            <v>1</v>
          </cell>
          <cell r="K974">
            <v>2</v>
          </cell>
          <cell r="L974">
            <v>-1</v>
          </cell>
          <cell r="M974">
            <v>3</v>
          </cell>
          <cell r="N974">
            <v>69</v>
          </cell>
          <cell r="O974">
            <v>81</v>
          </cell>
        </row>
        <row r="975">
          <cell r="A975">
            <v>4220023000</v>
          </cell>
          <cell r="B975" t="str">
            <v>New Position</v>
          </cell>
          <cell r="C975" t="str">
            <v>S</v>
          </cell>
          <cell r="D975">
            <v>1</v>
          </cell>
          <cell r="E975" t="str">
            <v>Aufw. Vorfälligkeitszinsen / Strafzinsen</v>
          </cell>
          <cell r="G975"/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</row>
        <row r="976">
          <cell r="A976">
            <v>4220024000</v>
          </cell>
          <cell r="B976" t="str">
            <v>New Position</v>
          </cell>
          <cell r="C976" t="str">
            <v>S</v>
          </cell>
          <cell r="D976">
            <v>1</v>
          </cell>
          <cell r="E976" t="str">
            <v>Tradingaufwand aus realisierten Zinsswaps</v>
          </cell>
          <cell r="G976"/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</row>
        <row r="977">
          <cell r="A977">
            <v>4220025000</v>
          </cell>
          <cell r="B977" t="str">
            <v>New Position</v>
          </cell>
          <cell r="C977" t="str">
            <v>S</v>
          </cell>
          <cell r="D977">
            <v>1</v>
          </cell>
          <cell r="E977" t="str">
            <v>Aktivierungspflichtige Fremdkapitalkosten (IAS 23)</v>
          </cell>
          <cell r="G977"/>
          <cell r="H977">
            <v>-1</v>
          </cell>
          <cell r="I977">
            <v>-2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-1</v>
          </cell>
          <cell r="O977">
            <v>-4</v>
          </cell>
        </row>
        <row r="978">
          <cell r="A978">
            <v>4220029999</v>
          </cell>
          <cell r="B978" t="str">
            <v>New Position</v>
          </cell>
          <cell r="C978" t="str">
            <v>S</v>
          </cell>
          <cell r="D978">
            <v>1</v>
          </cell>
          <cell r="E978" t="str">
            <v>Aufwand aus Zinssaldierung</v>
          </cell>
          <cell r="F978" t="str">
            <v>Expenses for elim. of interest</v>
          </cell>
          <cell r="G978"/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</row>
        <row r="979">
          <cell r="A979">
            <v>4250000000</v>
          </cell>
          <cell r="B979">
            <v>40171000</v>
          </cell>
          <cell r="C979" t="str">
            <v>S</v>
          </cell>
          <cell r="D979">
            <v>1</v>
          </cell>
          <cell r="E979" t="str">
            <v>Aufzinsung Rückstellungen</v>
          </cell>
          <cell r="F979" t="str">
            <v>Int. accumulation for provisions/accruals</v>
          </cell>
          <cell r="G979"/>
          <cell r="H979">
            <v>7</v>
          </cell>
          <cell r="I979">
            <v>1</v>
          </cell>
          <cell r="J979">
            <v>4</v>
          </cell>
          <cell r="K979">
            <v>3</v>
          </cell>
          <cell r="L979">
            <v>1</v>
          </cell>
          <cell r="M979">
            <v>1</v>
          </cell>
          <cell r="N979">
            <v>33</v>
          </cell>
          <cell r="O979">
            <v>49</v>
          </cell>
        </row>
        <row r="980">
          <cell r="A980">
            <v>4250015000</v>
          </cell>
          <cell r="B980">
            <v>40171100</v>
          </cell>
          <cell r="C980" t="str">
            <v>S</v>
          </cell>
          <cell r="D980">
            <v>1</v>
          </cell>
          <cell r="E980" t="str">
            <v>Aufzinsung Pensionsrückstellungen</v>
          </cell>
          <cell r="F980" t="str">
            <v>Int. accumulation for provisions f. pensions</v>
          </cell>
          <cell r="G980" t="str">
            <v>x</v>
          </cell>
          <cell r="H980">
            <v>6</v>
          </cell>
          <cell r="I980">
            <v>1</v>
          </cell>
          <cell r="J980">
            <v>3</v>
          </cell>
          <cell r="K980">
            <v>3</v>
          </cell>
          <cell r="L980">
            <v>1</v>
          </cell>
          <cell r="M980">
            <v>1</v>
          </cell>
          <cell r="N980">
            <v>32</v>
          </cell>
          <cell r="O980">
            <v>45</v>
          </cell>
        </row>
        <row r="981">
          <cell r="A981">
            <v>4250015100</v>
          </cell>
          <cell r="B981" t="str">
            <v>New Position</v>
          </cell>
          <cell r="C981" t="str">
            <v>H</v>
          </cell>
          <cell r="D981">
            <v>-1</v>
          </cell>
          <cell r="E981" t="str">
            <v>Ertrag aus Plan Assets</v>
          </cell>
          <cell r="F981" t="str">
            <v>Income from Plan Assets</v>
          </cell>
          <cell r="G981"/>
          <cell r="H981">
            <v>12</v>
          </cell>
          <cell r="I981">
            <v>3</v>
          </cell>
          <cell r="J981">
            <v>9</v>
          </cell>
          <cell r="K981">
            <v>3</v>
          </cell>
          <cell r="L981">
            <v>2</v>
          </cell>
          <cell r="M981">
            <v>0</v>
          </cell>
          <cell r="N981">
            <v>41</v>
          </cell>
          <cell r="O981">
            <v>70</v>
          </cell>
        </row>
        <row r="982">
          <cell r="A982">
            <v>4250015500</v>
          </cell>
          <cell r="B982" t="str">
            <v>New Position</v>
          </cell>
          <cell r="C982" t="str">
            <v>S</v>
          </cell>
          <cell r="D982">
            <v>1</v>
          </cell>
          <cell r="E982" t="str">
            <v>Aufwand Aufzinsung Pensionsrückstellungen</v>
          </cell>
          <cell r="F982" t="str">
            <v>Expenses Int. accum. for pens.provisions</v>
          </cell>
          <cell r="G982" t="str">
            <v>x</v>
          </cell>
          <cell r="H982">
            <v>18</v>
          </cell>
          <cell r="I982">
            <v>4</v>
          </cell>
          <cell r="J982">
            <v>12</v>
          </cell>
          <cell r="K982">
            <v>6</v>
          </cell>
          <cell r="L982">
            <v>3</v>
          </cell>
          <cell r="M982">
            <v>1</v>
          </cell>
          <cell r="N982">
            <v>73</v>
          </cell>
          <cell r="O982">
            <v>115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1"/>
  <sheetViews>
    <sheetView showGridLines="0" tabSelected="1" zoomScale="80" zoomScaleNormal="80" workbookViewId="0"/>
  </sheetViews>
  <sheetFormatPr defaultRowHeight="11.25" x14ac:dyDescent="0.2"/>
  <cols>
    <col min="1" max="1" width="2.5" style="1" customWidth="1"/>
    <col min="2" max="2" width="2.75" style="1" customWidth="1"/>
    <col min="3" max="3" width="20.5" style="1" customWidth="1"/>
    <col min="4" max="4" width="7.125" style="1" customWidth="1"/>
    <col min="5" max="5" width="6.875" style="2" customWidth="1"/>
    <col min="6" max="6" width="7.625" style="47" customWidth="1"/>
    <col min="7" max="7" width="7.25" style="1" customWidth="1"/>
    <col min="8" max="8" width="5.75" style="2" customWidth="1"/>
    <col min="9" max="9" width="7.5" style="47" customWidth="1"/>
    <col min="10" max="10" width="5.875" style="1" customWidth="1"/>
    <col min="11" max="11" width="5.5" style="2" customWidth="1"/>
    <col min="12" max="12" width="7.25" style="47" customWidth="1"/>
    <col min="13" max="13" width="11.25" style="57" customWidth="1"/>
    <col min="14" max="14" width="7.375" style="57" customWidth="1"/>
    <col min="15" max="15" width="6.625" style="47" bestFit="1" customWidth="1"/>
    <col min="16" max="16" width="5.5" style="1" customWidth="1"/>
    <col min="17" max="17" width="5.875" style="2" customWidth="1"/>
    <col min="18" max="18" width="7" style="47" customWidth="1"/>
    <col min="19" max="19" width="5.5" style="1" customWidth="1"/>
    <col min="20" max="20" width="5.625" style="2" customWidth="1"/>
    <col min="21" max="21" width="6.125" style="47" bestFit="1" customWidth="1"/>
    <col min="22" max="22" width="4.75" style="1" customWidth="1"/>
    <col min="23" max="23" width="6" style="2" customWidth="1"/>
    <col min="24" max="24" width="6.125" style="47" bestFit="1" customWidth="1"/>
    <col min="25" max="25" width="6.125" style="1" customWidth="1"/>
    <col min="26" max="26" width="5.875" style="2" customWidth="1"/>
    <col min="27" max="27" width="8.125" style="47" customWidth="1"/>
    <col min="28" max="28" width="5.5" style="1" customWidth="1"/>
    <col min="29" max="29" width="6.625" style="2" customWidth="1"/>
    <col min="30" max="30" width="8.25" style="47" customWidth="1"/>
    <col min="31" max="31" width="7" style="1" customWidth="1"/>
    <col min="32" max="32" width="10.25" style="2" customWidth="1"/>
    <col min="33" max="33" width="6.75" style="1" customWidth="1"/>
    <col min="34" max="34" width="6.75" style="2" customWidth="1"/>
    <col min="35" max="35" width="7.875" style="54" customWidth="1"/>
    <col min="36" max="36" width="5.25" style="1" customWidth="1"/>
    <col min="37" max="256" width="11" style="1" customWidth="1"/>
    <col min="257" max="16384" width="9" style="1"/>
  </cols>
  <sheetData>
    <row r="1" spans="1:36" x14ac:dyDescent="0.2">
      <c r="B1" s="295"/>
      <c r="C1" s="295"/>
    </row>
    <row r="2" spans="1:36" ht="23.25" customHeight="1" x14ac:dyDescent="0.2">
      <c r="B2" s="295"/>
      <c r="C2" s="295"/>
      <c r="E2" s="66" t="s">
        <v>207</v>
      </c>
    </row>
    <row r="3" spans="1:36" ht="12" thickBot="1" x14ac:dyDescent="0.25"/>
    <row r="4" spans="1:36" ht="13.5" customHeight="1" thickBot="1" x14ac:dyDescent="0.25">
      <c r="A4" s="3"/>
      <c r="B4" s="296" t="s">
        <v>47</v>
      </c>
      <c r="C4" s="297"/>
      <c r="D4" s="302" t="s">
        <v>44</v>
      </c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4"/>
      <c r="P4" s="282" t="s">
        <v>2</v>
      </c>
      <c r="Q4" s="283"/>
      <c r="R4" s="284"/>
      <c r="S4" s="282" t="s">
        <v>1</v>
      </c>
      <c r="T4" s="283"/>
      <c r="U4" s="284"/>
      <c r="V4" s="282" t="s">
        <v>3</v>
      </c>
      <c r="W4" s="283"/>
      <c r="X4" s="284"/>
      <c r="Y4" s="282" t="s">
        <v>4</v>
      </c>
      <c r="Z4" s="283"/>
      <c r="AA4" s="284"/>
      <c r="AB4" s="282" t="s">
        <v>5</v>
      </c>
      <c r="AC4" s="283"/>
      <c r="AD4" s="284"/>
      <c r="AE4" s="282" t="s">
        <v>6</v>
      </c>
      <c r="AF4" s="294"/>
      <c r="AG4" s="288" t="s">
        <v>7</v>
      </c>
      <c r="AH4" s="289"/>
      <c r="AI4" s="290"/>
      <c r="AJ4" s="3"/>
    </row>
    <row r="5" spans="1:36" ht="11.25" customHeight="1" x14ac:dyDescent="0.2">
      <c r="A5" s="4"/>
      <c r="B5" s="298"/>
      <c r="C5" s="299"/>
      <c r="D5" s="276" t="s">
        <v>43</v>
      </c>
      <c r="E5" s="276"/>
      <c r="F5" s="276"/>
      <c r="G5" s="276" t="s">
        <v>32</v>
      </c>
      <c r="H5" s="276"/>
      <c r="I5" s="276"/>
      <c r="J5" s="276" t="s">
        <v>0</v>
      </c>
      <c r="K5" s="277"/>
      <c r="L5" s="278"/>
      <c r="M5" s="279" t="s">
        <v>44</v>
      </c>
      <c r="N5" s="280"/>
      <c r="O5" s="281"/>
      <c r="P5" s="286"/>
      <c r="Q5" s="286"/>
      <c r="R5" s="287"/>
      <c r="S5" s="285"/>
      <c r="T5" s="286"/>
      <c r="U5" s="287"/>
      <c r="V5" s="285"/>
      <c r="W5" s="286"/>
      <c r="X5" s="287"/>
      <c r="Y5" s="285"/>
      <c r="Z5" s="286"/>
      <c r="AA5" s="287"/>
      <c r="AB5" s="285"/>
      <c r="AC5" s="286"/>
      <c r="AD5" s="287"/>
      <c r="AE5" s="235"/>
      <c r="AF5" s="236"/>
      <c r="AG5" s="291"/>
      <c r="AH5" s="292"/>
      <c r="AI5" s="293"/>
      <c r="AJ5" s="4"/>
    </row>
    <row r="6" spans="1:36" ht="11.25" customHeight="1" x14ac:dyDescent="0.2">
      <c r="A6" s="22"/>
      <c r="B6" s="300"/>
      <c r="C6" s="301"/>
      <c r="D6" s="70">
        <v>2014</v>
      </c>
      <c r="E6" s="71">
        <v>2013</v>
      </c>
      <c r="F6" s="72" t="s">
        <v>41</v>
      </c>
      <c r="G6" s="70">
        <v>2014</v>
      </c>
      <c r="H6" s="71">
        <v>2013</v>
      </c>
      <c r="I6" s="72" t="s">
        <v>41</v>
      </c>
      <c r="J6" s="70">
        <v>2014</v>
      </c>
      <c r="K6" s="71">
        <v>2013</v>
      </c>
      <c r="L6" s="73" t="s">
        <v>41</v>
      </c>
      <c r="M6" s="70">
        <v>2014</v>
      </c>
      <c r="N6" s="71">
        <v>2013</v>
      </c>
      <c r="O6" s="76" t="s">
        <v>41</v>
      </c>
      <c r="P6" s="70">
        <v>2014</v>
      </c>
      <c r="Q6" s="71">
        <v>2013</v>
      </c>
      <c r="R6" s="72" t="s">
        <v>41</v>
      </c>
      <c r="S6" s="70">
        <v>2014</v>
      </c>
      <c r="T6" s="71">
        <v>2013</v>
      </c>
      <c r="U6" s="72" t="s">
        <v>41</v>
      </c>
      <c r="V6" s="70">
        <v>2014</v>
      </c>
      <c r="W6" s="71">
        <v>2013</v>
      </c>
      <c r="X6" s="72" t="s">
        <v>41</v>
      </c>
      <c r="Y6" s="70">
        <v>2014</v>
      </c>
      <c r="Z6" s="71">
        <v>2013</v>
      </c>
      <c r="AA6" s="72" t="s">
        <v>41</v>
      </c>
      <c r="AB6" s="70">
        <v>2014</v>
      </c>
      <c r="AC6" s="71">
        <v>2013</v>
      </c>
      <c r="AD6" s="72" t="s">
        <v>41</v>
      </c>
      <c r="AE6" s="77">
        <v>2014</v>
      </c>
      <c r="AF6" s="71">
        <v>2013</v>
      </c>
      <c r="AG6" s="70">
        <v>2014</v>
      </c>
      <c r="AH6" s="71">
        <v>2013</v>
      </c>
      <c r="AI6" s="79" t="s">
        <v>41</v>
      </c>
      <c r="AJ6" s="22"/>
    </row>
    <row r="7" spans="1:36" x14ac:dyDescent="0.2">
      <c r="B7" s="5" t="s">
        <v>20</v>
      </c>
      <c r="D7" s="15"/>
      <c r="E7" s="16"/>
      <c r="F7" s="68"/>
      <c r="G7" s="15"/>
      <c r="H7" s="16"/>
      <c r="I7" s="68"/>
      <c r="J7" s="15"/>
      <c r="K7" s="16"/>
      <c r="L7" s="68"/>
      <c r="M7" s="58">
        <f>+'Einzug Q1 2014'!T9</f>
        <v>4744</v>
      </c>
      <c r="N7" s="83">
        <f>+'Einzug Q1 2014'!U9</f>
        <v>4912</v>
      </c>
      <c r="O7" s="80">
        <f>+'Einzug Q1 2014'!W9</f>
        <v>-3.4201954397394138E-2</v>
      </c>
      <c r="P7" s="17">
        <f>+'Einzug Q1 2014'!X9</f>
        <v>576</v>
      </c>
      <c r="Q7" s="16">
        <f>+'Einzug Q1 2014'!Y9</f>
        <v>594</v>
      </c>
      <c r="R7" s="68">
        <f>+'Einzug Q1 2014'!AA9</f>
        <v>-3.0303030303030304E-2</v>
      </c>
      <c r="S7" s="15">
        <f>+'Einzug Q1 2014'!AB9</f>
        <v>634</v>
      </c>
      <c r="T7" s="16">
        <f>+'Einzug Q1 2014'!AC9</f>
        <v>626</v>
      </c>
      <c r="U7" s="68">
        <f>+'Einzug Q1 2014'!AE9</f>
        <v>1.2779552715654952E-2</v>
      </c>
      <c r="V7" s="15">
        <f>+'Einzug Q1 2014'!AF9</f>
        <v>63</v>
      </c>
      <c r="W7" s="16">
        <f>+'Einzug Q1 2014'!AG9</f>
        <v>63</v>
      </c>
      <c r="X7" s="68" t="str">
        <f>+'Einzug Q1 2014'!AI9</f>
        <v>-</v>
      </c>
      <c r="Y7" s="15">
        <f>+'Einzug Q1 2014'!AJ9</f>
        <v>445</v>
      </c>
      <c r="Z7" s="16">
        <f>+'Einzug Q1 2014'!AK9</f>
        <v>433</v>
      </c>
      <c r="AA7" s="68">
        <f>+'Einzug Q1 2014'!AM9</f>
        <v>2.771362586605081E-2</v>
      </c>
      <c r="AB7" s="15">
        <f>+'Einzug Q1 2014'!AN9</f>
        <v>0</v>
      </c>
      <c r="AC7" s="16">
        <f>+'Einzug Q1 2014'!AO9</f>
        <v>0</v>
      </c>
      <c r="AD7" s="67">
        <f>+'Einzug Q1 2014'!AQ9</f>
        <v>0</v>
      </c>
      <c r="AE7" s="17">
        <f>+'Einzug Q1 2014'!AR9</f>
        <v>0</v>
      </c>
      <c r="AF7" s="240">
        <f>+'Einzug Q1 2014'!AS9</f>
        <v>0</v>
      </c>
      <c r="AG7" s="178">
        <f>+'Einzug Q1 2014'!AU9</f>
        <v>6462</v>
      </c>
      <c r="AH7" s="179">
        <f>+'Einzug Q1 2014'!AV9</f>
        <v>6628</v>
      </c>
      <c r="AI7" s="55">
        <f>+'Einzug Q1 2014'!AX9</f>
        <v>-2.504526252263126E-2</v>
      </c>
    </row>
    <row r="8" spans="1:36" x14ac:dyDescent="0.2">
      <c r="A8" s="6"/>
      <c r="B8" s="9"/>
      <c r="C8" s="14" t="s">
        <v>23</v>
      </c>
      <c r="D8" s="252">
        <f>+'Einzug Q1 2014'!H10</f>
        <v>3287</v>
      </c>
      <c r="E8" s="253">
        <f>+'Einzug Q1 2014'!I10</f>
        <v>3392</v>
      </c>
      <c r="F8" s="68">
        <f>+'Einzug Q1 2014'!K10</f>
        <v>-3.0955188679245283E-2</v>
      </c>
      <c r="G8" s="18">
        <f>+'Einzug Q1 2014'!L10</f>
        <v>824</v>
      </c>
      <c r="H8" s="19">
        <f>+'Einzug Q1 2014'!M10</f>
        <v>859</v>
      </c>
      <c r="I8" s="68">
        <f>+'Einzug Q1 2014'!O10</f>
        <v>-4.0745052386495922E-2</v>
      </c>
      <c r="J8" s="18">
        <f>+'Einzug Q1 2014'!P10</f>
        <v>372</v>
      </c>
      <c r="K8" s="19">
        <f>+'Einzug Q1 2014'!Q10</f>
        <v>395</v>
      </c>
      <c r="L8" s="68">
        <f>+'Einzug Q1 2014'!S10</f>
        <v>-5.8227848101265821E-2</v>
      </c>
      <c r="M8" s="63">
        <f>+'Einzug Q1 2014'!T10</f>
        <v>4483</v>
      </c>
      <c r="N8" s="84">
        <f>+'Einzug Q1 2014'!U10</f>
        <v>4646</v>
      </c>
      <c r="O8" s="55">
        <f>+'Einzug Q1 2014'!W10</f>
        <v>-3.508394317692639E-2</v>
      </c>
      <c r="P8" s="35">
        <f>+'Einzug Q1 2014'!X10</f>
        <v>566</v>
      </c>
      <c r="Q8" s="19">
        <f>+'Einzug Q1 2014'!Y10</f>
        <v>580</v>
      </c>
      <c r="R8" s="68">
        <f>+'Einzug Q1 2014'!AA10</f>
        <v>-2.4137931034482758E-2</v>
      </c>
      <c r="S8" s="18">
        <f>+'Einzug Q1 2014'!AB10</f>
        <v>0</v>
      </c>
      <c r="T8" s="19">
        <f>+'Einzug Q1 2014'!AC10</f>
        <v>0</v>
      </c>
      <c r="U8" s="68" t="str">
        <f>+'Einzug Q1 2014'!AE10</f>
        <v>-</v>
      </c>
      <c r="V8" s="18">
        <f>+'Einzug Q1 2014'!AF10</f>
        <v>0</v>
      </c>
      <c r="W8" s="19">
        <f>+'Einzug Q1 2014'!AG10</f>
        <v>0</v>
      </c>
      <c r="X8" s="68" t="str">
        <f>+'Einzug Q1 2014'!AI10</f>
        <v>-</v>
      </c>
      <c r="Y8" s="18">
        <f>+'Einzug Q1 2014'!AJ10</f>
        <v>0</v>
      </c>
      <c r="Z8" s="19">
        <f>+'Einzug Q1 2014'!AK10</f>
        <v>0</v>
      </c>
      <c r="AA8" s="68" t="str">
        <f>+'Einzug Q1 2014'!AM10</f>
        <v>-</v>
      </c>
      <c r="AB8" s="18">
        <f>+'Einzug Q1 2014'!AN10</f>
        <v>0</v>
      </c>
      <c r="AC8" s="19">
        <f>+'Einzug Q1 2014'!AO10</f>
        <v>0</v>
      </c>
      <c r="AD8" s="68">
        <f>+'Einzug Q1 2014'!AQ10</f>
        <v>0</v>
      </c>
      <c r="AE8" s="35">
        <f>+'Einzug Q1 2014'!AR10</f>
        <v>112</v>
      </c>
      <c r="AF8" s="241">
        <f>+'Einzug Q1 2014'!AS10</f>
        <v>112</v>
      </c>
      <c r="AG8" s="178">
        <f>+'Einzug Q1 2014'!AU10</f>
        <v>5161</v>
      </c>
      <c r="AH8" s="179">
        <f>+'Einzug Q1 2014'!AV10</f>
        <v>5338</v>
      </c>
      <c r="AI8" s="55">
        <f>+'Einzug Q1 2014'!AX10</f>
        <v>-3.3158486324466094E-2</v>
      </c>
      <c r="AJ8" s="6"/>
    </row>
    <row r="9" spans="1:36" x14ac:dyDescent="0.2">
      <c r="B9" s="5" t="s">
        <v>22</v>
      </c>
      <c r="D9" s="254"/>
      <c r="E9" s="255"/>
      <c r="F9" s="69"/>
      <c r="G9" s="15"/>
      <c r="H9" s="16"/>
      <c r="I9" s="69"/>
      <c r="J9" s="15"/>
      <c r="K9" s="16"/>
      <c r="L9" s="69"/>
      <c r="M9" s="60">
        <f>+'Einzug Q1 2014'!T11</f>
        <v>156</v>
      </c>
      <c r="N9" s="85">
        <f>+'Einzug Q1 2014'!U11</f>
        <v>157</v>
      </c>
      <c r="O9" s="56">
        <f>+'Einzug Q1 2014'!W11</f>
        <v>-6.369426751592357E-3</v>
      </c>
      <c r="P9" s="28">
        <f>+'Einzug Q1 2014'!X11</f>
        <v>7</v>
      </c>
      <c r="Q9" s="27">
        <f>+'Einzug Q1 2014'!Y11</f>
        <v>6</v>
      </c>
      <c r="R9" s="69">
        <f>+'Einzug Q1 2014'!AA11</f>
        <v>0.16666666666666666</v>
      </c>
      <c r="S9" s="15">
        <f>+'Einzug Q1 2014'!AB11</f>
        <v>419</v>
      </c>
      <c r="T9" s="16">
        <f>+'Einzug Q1 2014'!AC11</f>
        <v>368</v>
      </c>
      <c r="U9" s="69">
        <f>+'Einzug Q1 2014'!AE11</f>
        <v>0.13858695652173914</v>
      </c>
      <c r="V9" s="15">
        <f>+'Einzug Q1 2014'!AF11</f>
        <v>95</v>
      </c>
      <c r="W9" s="16">
        <f>+'Einzug Q1 2014'!AG11</f>
        <v>87</v>
      </c>
      <c r="X9" s="69">
        <f>+'Einzug Q1 2014'!AI11</f>
        <v>9.1954022988505746E-2</v>
      </c>
      <c r="Y9" s="17">
        <f>+'Einzug Q1 2014'!AJ11</f>
        <v>136</v>
      </c>
      <c r="Z9" s="16">
        <f>+'Einzug Q1 2014'!AK11</f>
        <v>136</v>
      </c>
      <c r="AA9" s="69" t="str">
        <f>+'Einzug Q1 2014'!AM11</f>
        <v>-</v>
      </c>
      <c r="AB9" s="17">
        <f>+'Einzug Q1 2014'!AN11</f>
        <v>0</v>
      </c>
      <c r="AC9" s="16">
        <f>+'Einzug Q1 2014'!AO11</f>
        <v>0</v>
      </c>
      <c r="AD9" s="69">
        <f>+'Einzug Q1 2014'!AQ11</f>
        <v>0</v>
      </c>
      <c r="AE9" s="17">
        <f>+'Einzug Q1 2014'!AR11</f>
        <v>-813</v>
      </c>
      <c r="AF9" s="242">
        <f>+'Einzug Q1 2014'!AS11</f>
        <v>-754</v>
      </c>
      <c r="AG9" s="237">
        <f>+'Einzug Q1 2014'!AU11</f>
        <v>0</v>
      </c>
      <c r="AH9" s="181">
        <f>+'Einzug Q1 2014'!AV11</f>
        <v>0</v>
      </c>
      <c r="AI9" s="56">
        <f>+'Einzug Q1 2014'!AX11</f>
        <v>0</v>
      </c>
    </row>
    <row r="10" spans="1:36" s="3" customFormat="1" x14ac:dyDescent="0.2">
      <c r="B10" s="30" t="s">
        <v>17</v>
      </c>
      <c r="C10" s="31"/>
      <c r="D10" s="256">
        <f>+'Einzug Q1 2014'!H12</f>
        <v>3557</v>
      </c>
      <c r="E10" s="45">
        <f>+'Einzug Q1 2014'!I12</f>
        <v>3672</v>
      </c>
      <c r="F10" s="101">
        <f>+'Einzug Q1 2014'!K12</f>
        <v>-3.1318082788671021E-2</v>
      </c>
      <c r="G10" s="32">
        <f>+'Einzug Q1 2014'!L12</f>
        <v>958</v>
      </c>
      <c r="H10" s="33">
        <f>+'Einzug Q1 2014'!M12</f>
        <v>987</v>
      </c>
      <c r="I10" s="101">
        <f>+'Einzug Q1 2014'!O12</f>
        <v>-2.9381965552178316E-2</v>
      </c>
      <c r="J10" s="32">
        <f>+'Einzug Q1 2014'!P12</f>
        <v>403</v>
      </c>
      <c r="K10" s="33">
        <f>+'Einzug Q1 2014'!Q12</f>
        <v>426</v>
      </c>
      <c r="L10" s="99">
        <f>+'Einzug Q1 2014'!S12</f>
        <v>-5.39906103286385E-2</v>
      </c>
      <c r="M10" s="82">
        <f>+'Einzug Q1 2014'!T12</f>
        <v>4900</v>
      </c>
      <c r="N10" s="45">
        <f>+'Einzug Q1 2014'!U12</f>
        <v>5069</v>
      </c>
      <c r="O10" s="100">
        <f>+'Einzug Q1 2014'!W12</f>
        <v>-3.3339909252318015E-2</v>
      </c>
      <c r="P10" s="32">
        <f>+'Einzug Q1 2014'!X12</f>
        <v>583</v>
      </c>
      <c r="Q10" s="33">
        <f>+'Einzug Q1 2014'!Y12</f>
        <v>600</v>
      </c>
      <c r="R10" s="101">
        <f>+'Einzug Q1 2014'!AA12</f>
        <v>-2.8333333333333332E-2</v>
      </c>
      <c r="S10" s="32">
        <f>+'Einzug Q1 2014'!AB12</f>
        <v>1053</v>
      </c>
      <c r="T10" s="33">
        <f>+'Einzug Q1 2014'!AC12</f>
        <v>994</v>
      </c>
      <c r="U10" s="101">
        <f>+'Einzug Q1 2014'!AE12</f>
        <v>5.9356136820925554E-2</v>
      </c>
      <c r="V10" s="32">
        <f>+'Einzug Q1 2014'!AF12</f>
        <v>158</v>
      </c>
      <c r="W10" s="33">
        <f>+'Einzug Q1 2014'!AG12</f>
        <v>150</v>
      </c>
      <c r="X10" s="101">
        <f>+'Einzug Q1 2014'!AI12</f>
        <v>5.3333333333333337E-2</v>
      </c>
      <c r="Y10" s="32">
        <f>+'Einzug Q1 2014'!AJ12</f>
        <v>581</v>
      </c>
      <c r="Z10" s="33">
        <f>+'Einzug Q1 2014'!AK12</f>
        <v>569</v>
      </c>
      <c r="AA10" s="101">
        <f>+'Einzug Q1 2014'!AM12</f>
        <v>2.10896309314587E-2</v>
      </c>
      <c r="AB10" s="32">
        <f>+'Einzug Q1 2014'!AN12</f>
        <v>0</v>
      </c>
      <c r="AC10" s="33">
        <f>+'Einzug Q1 2014'!AO12</f>
        <v>0</v>
      </c>
      <c r="AD10" s="101">
        <f>+'Einzug Q1 2014'!AQ12</f>
        <v>0</v>
      </c>
      <c r="AE10" s="32">
        <f>+'Einzug Q1 2014'!AR12</f>
        <v>-813</v>
      </c>
      <c r="AF10" s="243">
        <f>+'Einzug Q1 2014'!AS12</f>
        <v>-754</v>
      </c>
      <c r="AG10" s="102">
        <f>+'Einzug Q1 2014'!AU12</f>
        <v>6462</v>
      </c>
      <c r="AH10" s="96">
        <f>+'Einzug Q1 2014'!AV12</f>
        <v>6628</v>
      </c>
      <c r="AI10" s="100">
        <f>+'Einzug Q1 2014'!AX12</f>
        <v>-2.504526252263126E-2</v>
      </c>
    </row>
    <row r="11" spans="1:36" x14ac:dyDescent="0.2">
      <c r="B11" s="5"/>
      <c r="D11" s="254"/>
      <c r="E11" s="255"/>
      <c r="F11" s="68"/>
      <c r="G11" s="15"/>
      <c r="H11" s="16"/>
      <c r="I11" s="68"/>
      <c r="J11" s="15"/>
      <c r="K11" s="16"/>
      <c r="L11" s="68"/>
      <c r="M11" s="59"/>
      <c r="N11" s="83"/>
      <c r="O11" s="55"/>
      <c r="P11" s="17"/>
      <c r="Q11" s="16"/>
      <c r="R11" s="68"/>
      <c r="S11" s="15"/>
      <c r="T11" s="16"/>
      <c r="U11" s="68"/>
      <c r="V11" s="15"/>
      <c r="W11" s="16"/>
      <c r="X11" s="68"/>
      <c r="Y11" s="15"/>
      <c r="Z11" s="16"/>
      <c r="AA11" s="68"/>
      <c r="AB11" s="15"/>
      <c r="AC11" s="16"/>
      <c r="AD11" s="68"/>
      <c r="AE11" s="17"/>
      <c r="AF11" s="242"/>
      <c r="AG11" s="178"/>
      <c r="AH11" s="179"/>
      <c r="AI11" s="55"/>
    </row>
    <row r="12" spans="1:36" x14ac:dyDescent="0.2">
      <c r="B12" s="5" t="s">
        <v>24</v>
      </c>
      <c r="D12" s="254">
        <f>+'Einzug Q1 2014'!H14</f>
        <v>181</v>
      </c>
      <c r="E12" s="255">
        <f>+'Einzug Q1 2014'!I14</f>
        <v>248</v>
      </c>
      <c r="F12" s="69">
        <f>+'Einzug Q1 2014'!K14</f>
        <v>-0.27016129032258063</v>
      </c>
      <c r="G12" s="15">
        <f>+'Einzug Q1 2014'!L14</f>
        <v>36</v>
      </c>
      <c r="H12" s="16">
        <f>+'Einzug Q1 2014'!M14</f>
        <v>33</v>
      </c>
      <c r="I12" s="69">
        <f>+'Einzug Q1 2014'!O14</f>
        <v>9.0909090909090912E-2</v>
      </c>
      <c r="J12" s="15">
        <f>+'Einzug Q1 2014'!P14</f>
        <v>19</v>
      </c>
      <c r="K12" s="16">
        <f>+'Einzug Q1 2014'!Q14</f>
        <v>32</v>
      </c>
      <c r="L12" s="69">
        <f>+'Einzug Q1 2014'!S14</f>
        <v>-0.40625</v>
      </c>
      <c r="M12" s="60">
        <f>+'Einzug Q1 2014'!T14</f>
        <v>216</v>
      </c>
      <c r="N12" s="85">
        <f>+'Einzug Q1 2014'!U14</f>
        <v>303</v>
      </c>
      <c r="O12" s="56">
        <f>+'Einzug Q1 2014'!W14</f>
        <v>-0.28712871287128711</v>
      </c>
      <c r="P12" s="28">
        <f>+'Einzug Q1 2014'!X14</f>
        <v>23</v>
      </c>
      <c r="Q12" s="27">
        <f>+'Einzug Q1 2014'!Y14</f>
        <v>21</v>
      </c>
      <c r="R12" s="69">
        <f>+'Einzug Q1 2014'!AA14</f>
        <v>9.5238095238095233E-2</v>
      </c>
      <c r="S12" s="15">
        <f>+'Einzug Q1 2014'!AB14</f>
        <v>64</v>
      </c>
      <c r="T12" s="16">
        <f>+'Einzug Q1 2014'!AC14</f>
        <v>51</v>
      </c>
      <c r="U12" s="69">
        <f>+'Einzug Q1 2014'!AE14</f>
        <v>0.25490196078431371</v>
      </c>
      <c r="V12" s="15">
        <f>+'Einzug Q1 2014'!AF14</f>
        <v>4</v>
      </c>
      <c r="W12" s="16">
        <f>+'Einzug Q1 2014'!AG14</f>
        <v>6</v>
      </c>
      <c r="X12" s="69">
        <f>+'Einzug Q1 2014'!AI14</f>
        <v>-0.33333333333333331</v>
      </c>
      <c r="Y12" s="15">
        <f>+'Einzug Q1 2014'!AJ14</f>
        <v>13</v>
      </c>
      <c r="Z12" s="16">
        <f>+'Einzug Q1 2014'!AK14</f>
        <v>22</v>
      </c>
      <c r="AA12" s="69">
        <f>+'Einzug Q1 2014'!AM14</f>
        <v>-0.40909090909090912</v>
      </c>
      <c r="AB12" s="15">
        <f>+'Einzug Q1 2014'!AN14</f>
        <v>349</v>
      </c>
      <c r="AC12" s="16">
        <f>+'Einzug Q1 2014'!AO14</f>
        <v>351</v>
      </c>
      <c r="AD12" s="69">
        <f>+'Einzug Q1 2014'!AQ14</f>
        <v>-5.6980056980056983E-3</v>
      </c>
      <c r="AE12" s="17">
        <f>+'Einzug Q1 2014'!AR14</f>
        <v>-189</v>
      </c>
      <c r="AF12" s="242">
        <f>+'Einzug Q1 2014'!AS14</f>
        <v>-210</v>
      </c>
      <c r="AG12" s="237">
        <f>+'Einzug Q1 2014'!AU14</f>
        <v>480</v>
      </c>
      <c r="AH12" s="181">
        <f>+'Einzug Q1 2014'!AV14</f>
        <v>544</v>
      </c>
      <c r="AI12" s="56">
        <f>+'Einzug Q1 2014'!AX14</f>
        <v>-0.11764705882352941</v>
      </c>
    </row>
    <row r="13" spans="1:36" s="3" customFormat="1" x14ac:dyDescent="0.2">
      <c r="B13" s="30" t="s">
        <v>25</v>
      </c>
      <c r="C13" s="31"/>
      <c r="D13" s="256">
        <f>+'Einzug Q1 2014'!H15</f>
        <v>3738</v>
      </c>
      <c r="E13" s="45">
        <f>+'Einzug Q1 2014'!I15</f>
        <v>3920</v>
      </c>
      <c r="F13" s="101">
        <f>+'Einzug Q1 2014'!K15</f>
        <v>-4.642857142857143E-2</v>
      </c>
      <c r="G13" s="32">
        <f>+'Einzug Q1 2014'!L15</f>
        <v>994</v>
      </c>
      <c r="H13" s="33">
        <f>+'Einzug Q1 2014'!M15</f>
        <v>1020</v>
      </c>
      <c r="I13" s="101">
        <f>+'Einzug Q1 2014'!O15</f>
        <v>-2.5490196078431372E-2</v>
      </c>
      <c r="J13" s="32">
        <f>+'Einzug Q1 2014'!P15</f>
        <v>422</v>
      </c>
      <c r="K13" s="33">
        <f>+'Einzug Q1 2014'!Q15</f>
        <v>458</v>
      </c>
      <c r="L13" s="99">
        <f>+'Einzug Q1 2014'!S15</f>
        <v>-7.8602620087336247E-2</v>
      </c>
      <c r="M13" s="34">
        <f>+'Einzug Q1 2014'!T15</f>
        <v>5116</v>
      </c>
      <c r="N13" s="33">
        <f>+'Einzug Q1 2014'!U15</f>
        <v>5372</v>
      </c>
      <c r="O13" s="100">
        <f>+'Einzug Q1 2014'!W15</f>
        <v>-4.7654504839910648E-2</v>
      </c>
      <c r="P13" s="32">
        <f>+'Einzug Q1 2014'!X15</f>
        <v>606</v>
      </c>
      <c r="Q13" s="33">
        <f>+'Einzug Q1 2014'!Y15</f>
        <v>621</v>
      </c>
      <c r="R13" s="101">
        <f>+'Einzug Q1 2014'!AA15</f>
        <v>-2.4154589371980676E-2</v>
      </c>
      <c r="S13" s="32">
        <f>+'Einzug Q1 2014'!AB15</f>
        <v>1117</v>
      </c>
      <c r="T13" s="33">
        <f>+'Einzug Q1 2014'!AC15</f>
        <v>1045</v>
      </c>
      <c r="U13" s="101">
        <f>+'Einzug Q1 2014'!AE15</f>
        <v>6.8899521531100474E-2</v>
      </c>
      <c r="V13" s="32">
        <f>+'Einzug Q1 2014'!AF15</f>
        <v>162</v>
      </c>
      <c r="W13" s="33">
        <f>+'Einzug Q1 2014'!AG15</f>
        <v>156</v>
      </c>
      <c r="X13" s="101">
        <f>+'Einzug Q1 2014'!AI15</f>
        <v>3.8461538461538464E-2</v>
      </c>
      <c r="Y13" s="32">
        <f>+'Einzug Q1 2014'!AJ15</f>
        <v>594</v>
      </c>
      <c r="Z13" s="33">
        <f>+'Einzug Q1 2014'!AK15</f>
        <v>591</v>
      </c>
      <c r="AA13" s="101">
        <f>+'Einzug Q1 2014'!AM15</f>
        <v>5.076142131979695E-3</v>
      </c>
      <c r="AB13" s="32">
        <f>+'Einzug Q1 2014'!AN15</f>
        <v>349</v>
      </c>
      <c r="AC13" s="33">
        <f>+'Einzug Q1 2014'!AO15</f>
        <v>351</v>
      </c>
      <c r="AD13" s="101">
        <f>+'Einzug Q1 2014'!AQ15</f>
        <v>-5.6980056980057148E-3</v>
      </c>
      <c r="AE13" s="32">
        <f>+'Einzug Q1 2014'!AR15</f>
        <v>-1002</v>
      </c>
      <c r="AF13" s="243">
        <f>+'Einzug Q1 2014'!AS15</f>
        <v>-964</v>
      </c>
      <c r="AG13" s="102">
        <f>+'Einzug Q1 2014'!AU15</f>
        <v>6942</v>
      </c>
      <c r="AH13" s="96">
        <f>+'Einzug Q1 2014'!AV15</f>
        <v>7172</v>
      </c>
      <c r="AI13" s="100">
        <f>+'Einzug Q1 2014'!AX15</f>
        <v>-3.2069157836029004E-2</v>
      </c>
      <c r="AJ13" s="8"/>
    </row>
    <row r="14" spans="1:36" x14ac:dyDescent="0.2">
      <c r="A14" s="3"/>
      <c r="B14" s="7"/>
      <c r="C14" s="3"/>
      <c r="D14" s="257"/>
      <c r="E14" s="234"/>
      <c r="F14" s="68"/>
      <c r="G14" s="20"/>
      <c r="H14" s="21"/>
      <c r="I14" s="68"/>
      <c r="J14" s="20"/>
      <c r="K14" s="21"/>
      <c r="L14" s="68"/>
      <c r="M14" s="61"/>
      <c r="N14" s="86"/>
      <c r="O14" s="55"/>
      <c r="P14" s="22"/>
      <c r="Q14" s="21"/>
      <c r="R14" s="68"/>
      <c r="S14" s="20"/>
      <c r="T14" s="21"/>
      <c r="U14" s="68"/>
      <c r="V14" s="20"/>
      <c r="W14" s="21"/>
      <c r="X14" s="68"/>
      <c r="Y14" s="20"/>
      <c r="Z14" s="21"/>
      <c r="AA14" s="68"/>
      <c r="AB14" s="20"/>
      <c r="AC14" s="21"/>
      <c r="AD14" s="68"/>
      <c r="AE14" s="22"/>
      <c r="AF14" s="244"/>
      <c r="AG14" s="178"/>
      <c r="AH14" s="179"/>
      <c r="AI14" s="55"/>
      <c r="AJ14" s="8"/>
    </row>
    <row r="15" spans="1:36" x14ac:dyDescent="0.2">
      <c r="B15" s="5" t="s">
        <v>8</v>
      </c>
      <c r="D15" s="254">
        <f>+'Einzug Q1 2014'!H17</f>
        <v>-2465</v>
      </c>
      <c r="E15" s="255">
        <f>+'Einzug Q1 2014'!I17</f>
        <v>-2598</v>
      </c>
      <c r="F15" s="68">
        <f>+'Einzug Q1 2014'!K17</f>
        <v>-5.1193225558121634E-2</v>
      </c>
      <c r="G15" s="15">
        <f>+'Einzug Q1 2014'!L17</f>
        <v>-652</v>
      </c>
      <c r="H15" s="16">
        <f>+'Einzug Q1 2014'!M17</f>
        <v>-676</v>
      </c>
      <c r="I15" s="68">
        <f>+'Einzug Q1 2014'!O17</f>
        <v>-3.5502958579881658E-2</v>
      </c>
      <c r="J15" s="15">
        <f>+'Einzug Q1 2014'!P17</f>
        <v>-299</v>
      </c>
      <c r="K15" s="16">
        <f>+'Einzug Q1 2014'!Q17</f>
        <v>-322</v>
      </c>
      <c r="L15" s="68">
        <f>+'Einzug Q1 2014'!S17</f>
        <v>-7.1428571428571425E-2</v>
      </c>
      <c r="M15" s="59">
        <f>+'Einzug Q1 2014'!T17</f>
        <v>-3400</v>
      </c>
      <c r="N15" s="83">
        <f>+'Einzug Q1 2014'!U17</f>
        <v>-3579</v>
      </c>
      <c r="O15" s="55">
        <f>+'Einzug Q1 2014'!W17</f>
        <v>-5.0013970382788486E-2</v>
      </c>
      <c r="P15" s="17">
        <f>+'Einzug Q1 2014'!X17</f>
        <v>-417</v>
      </c>
      <c r="Q15" s="16">
        <f>+'Einzug Q1 2014'!Y17</f>
        <v>-431</v>
      </c>
      <c r="R15" s="68">
        <f>+'Einzug Q1 2014'!AA17</f>
        <v>-3.248259860788863E-2</v>
      </c>
      <c r="S15" s="15">
        <f>+'Einzug Q1 2014'!AB17</f>
        <v>-535</v>
      </c>
      <c r="T15" s="16">
        <f>+'Einzug Q1 2014'!AC17</f>
        <v>-475</v>
      </c>
      <c r="U15" s="68">
        <f>+'Einzug Q1 2014'!AE17</f>
        <v>0.12631578947368421</v>
      </c>
      <c r="V15" s="15">
        <f>+'Einzug Q1 2014'!AF17</f>
        <v>-27</v>
      </c>
      <c r="W15" s="16">
        <f>+'Einzug Q1 2014'!AG17</f>
        <v>-28</v>
      </c>
      <c r="X15" s="68">
        <f>+'Einzug Q1 2014'!AI17</f>
        <v>-3.5714285714285712E-2</v>
      </c>
      <c r="Y15" s="15">
        <f>+'Einzug Q1 2014'!AJ17</f>
        <v>-254</v>
      </c>
      <c r="Z15" s="16">
        <f>+'Einzug Q1 2014'!AK17</f>
        <v>-249</v>
      </c>
      <c r="AA15" s="68">
        <f>+'Einzug Q1 2014'!AM17</f>
        <v>2.0080321285140562E-2</v>
      </c>
      <c r="AB15" s="15">
        <f>+'Einzug Q1 2014'!AN17</f>
        <v>-31</v>
      </c>
      <c r="AC15" s="16">
        <f>+'Einzug Q1 2014'!AO17</f>
        <v>-26</v>
      </c>
      <c r="AD15" s="68">
        <f>+'Einzug Q1 2014'!AQ17</f>
        <v>0.19230769230769232</v>
      </c>
      <c r="AE15" s="17">
        <f>+'Einzug Q1 2014'!AR17</f>
        <v>731</v>
      </c>
      <c r="AF15" s="242">
        <f>+'Einzug Q1 2014'!AS17</f>
        <v>689</v>
      </c>
      <c r="AG15" s="178">
        <f>+'Einzug Q1 2014'!AU17</f>
        <v>-3933</v>
      </c>
      <c r="AH15" s="179">
        <f>+'Einzug Q1 2014'!AV17</f>
        <v>-4099</v>
      </c>
      <c r="AI15" s="55">
        <f>+'Einzug Q1 2014'!AX17</f>
        <v>-4.0497682361551601E-2</v>
      </c>
    </row>
    <row r="16" spans="1:36" x14ac:dyDescent="0.2">
      <c r="A16" s="6"/>
      <c r="B16" s="9"/>
      <c r="C16" s="6" t="s">
        <v>10</v>
      </c>
      <c r="D16" s="252">
        <f>+'Einzug Q1 2014'!H18</f>
        <v>-1011</v>
      </c>
      <c r="E16" s="253">
        <f>+'Einzug Q1 2014'!I18</f>
        <v>-1128</v>
      </c>
      <c r="F16" s="68">
        <f>+'Einzug Q1 2014'!K18</f>
        <v>-0.10372340425531915</v>
      </c>
      <c r="G16" s="18">
        <f>+'Einzug Q1 2014'!L18</f>
        <v>-280</v>
      </c>
      <c r="H16" s="19">
        <f>+'Einzug Q1 2014'!M18</f>
        <v>-297</v>
      </c>
      <c r="I16" s="68">
        <f>+'Einzug Q1 2014'!O18</f>
        <v>-5.7239057239057242E-2</v>
      </c>
      <c r="J16" s="18">
        <f>+'Einzug Q1 2014'!P18</f>
        <v>-110</v>
      </c>
      <c r="K16" s="19">
        <f>+'Einzug Q1 2014'!Q18</f>
        <v>-119</v>
      </c>
      <c r="L16" s="68">
        <f>+'Einzug Q1 2014'!S18</f>
        <v>-7.5630252100840331E-2</v>
      </c>
      <c r="M16" s="59">
        <f>+'Einzug Q1 2014'!T18</f>
        <v>-1401</v>
      </c>
      <c r="N16" s="83">
        <f>+'Einzug Q1 2014'!U18</f>
        <v>-1545</v>
      </c>
      <c r="O16" s="55">
        <f>+'Einzug Q1 2014'!W18</f>
        <v>-9.3203883495145634E-2</v>
      </c>
      <c r="P16" s="260">
        <f>+'Einzug Q1 2014'!X18</f>
        <v>-114</v>
      </c>
      <c r="Q16" s="232">
        <f>+'Einzug Q1 2014'!Y18</f>
        <v>-127</v>
      </c>
      <c r="R16" s="233">
        <f>+'Einzug Q1 2014'!AA18</f>
        <v>-0.10236220472440945</v>
      </c>
      <c r="S16" s="188"/>
      <c r="T16" s="189"/>
      <c r="U16" s="190"/>
      <c r="V16" s="188"/>
      <c r="W16" s="189"/>
      <c r="X16" s="190"/>
      <c r="Y16" s="188"/>
      <c r="Z16" s="189"/>
      <c r="AA16" s="190"/>
      <c r="AB16" s="188"/>
      <c r="AC16" s="189"/>
      <c r="AD16" s="190"/>
      <c r="AE16" s="191"/>
      <c r="AF16" s="245"/>
      <c r="AG16" s="261">
        <f>+'Einzug Q1 2014'!AU18</f>
        <v>-1517</v>
      </c>
      <c r="AH16" s="213">
        <f>+'Einzug Q1 2014'!AV18</f>
        <v>-1674</v>
      </c>
      <c r="AI16" s="262">
        <f>+'Einzug Q1 2014'!AX18</f>
        <v>-9.3787335722819595E-2</v>
      </c>
      <c r="AJ16" s="6"/>
    </row>
    <row r="17" spans="1:38" x14ac:dyDescent="0.2">
      <c r="A17" s="6"/>
      <c r="B17" s="9"/>
      <c r="C17" s="6" t="s">
        <v>9</v>
      </c>
      <c r="D17" s="252">
        <f>+'Einzug Q1 2014'!H19</f>
        <v>-792</v>
      </c>
      <c r="E17" s="253">
        <f>+'Einzug Q1 2014'!I19</f>
        <v>-792</v>
      </c>
      <c r="F17" s="68" t="str">
        <f>+'Einzug Q1 2014'!K19</f>
        <v>-</v>
      </c>
      <c r="G17" s="18">
        <f>+'Einzug Q1 2014'!L19</f>
        <v>-195</v>
      </c>
      <c r="H17" s="19">
        <f>+'Einzug Q1 2014'!M19</f>
        <v>-199</v>
      </c>
      <c r="I17" s="68">
        <f>+'Einzug Q1 2014'!O19</f>
        <v>-2.0100502512562814E-2</v>
      </c>
      <c r="J17" s="18">
        <f>+'Einzug Q1 2014'!P19</f>
        <v>-125</v>
      </c>
      <c r="K17" s="19">
        <f>+'Einzug Q1 2014'!Q19</f>
        <v>-134</v>
      </c>
      <c r="L17" s="68">
        <f>+'Einzug Q1 2014'!S19</f>
        <v>-6.7164179104477612E-2</v>
      </c>
      <c r="M17" s="59">
        <f>+'Einzug Q1 2014'!T19</f>
        <v>-1107</v>
      </c>
      <c r="N17" s="83">
        <f>+'Einzug Q1 2014'!U19</f>
        <v>-1119</v>
      </c>
      <c r="O17" s="55">
        <f>+'Einzug Q1 2014'!W19</f>
        <v>-1.0723860589812333E-2</v>
      </c>
      <c r="P17" s="260">
        <f>+'Einzug Q1 2014'!X19</f>
        <v>-67</v>
      </c>
      <c r="Q17" s="232">
        <f>+'Einzug Q1 2014'!Y19</f>
        <v>-68</v>
      </c>
      <c r="R17" s="233">
        <f>+'Einzug Q1 2014'!AA19</f>
        <v>-1.4705882352941176E-2</v>
      </c>
      <c r="S17" s="188"/>
      <c r="T17" s="189"/>
      <c r="U17" s="190"/>
      <c r="V17" s="188"/>
      <c r="W17" s="189"/>
      <c r="X17" s="190"/>
      <c r="Y17" s="188"/>
      <c r="Z17" s="189"/>
      <c r="AA17" s="190"/>
      <c r="AB17" s="188"/>
      <c r="AC17" s="189"/>
      <c r="AD17" s="190"/>
      <c r="AE17" s="191"/>
      <c r="AF17" s="245"/>
      <c r="AG17" s="261">
        <f>+'Einzug Q1 2014'!AU19</f>
        <v>-1168</v>
      </c>
      <c r="AH17" s="213">
        <f>+'Einzug Q1 2014'!AV19</f>
        <v>-1177</v>
      </c>
      <c r="AI17" s="262">
        <f>+'Einzug Q1 2014'!AX19</f>
        <v>-7.6465590484282074E-3</v>
      </c>
      <c r="AJ17" s="6"/>
    </row>
    <row r="18" spans="1:38" x14ac:dyDescent="0.2">
      <c r="A18" s="6"/>
      <c r="B18" s="9"/>
      <c r="C18" s="6" t="s">
        <v>15</v>
      </c>
      <c r="D18" s="252">
        <f>+'Einzug Q1 2014'!H20</f>
        <v>-2</v>
      </c>
      <c r="E18" s="253">
        <f>+'Einzug Q1 2014'!I20</f>
        <v>-12</v>
      </c>
      <c r="F18" s="68">
        <f>+'Einzug Q1 2014'!K20</f>
        <v>-0.83333333333333337</v>
      </c>
      <c r="G18" s="18">
        <f>+'Einzug Q1 2014'!L20</f>
        <v>-9</v>
      </c>
      <c r="H18" s="19">
        <f>+'Einzug Q1 2014'!M20</f>
        <v>-11</v>
      </c>
      <c r="I18" s="68">
        <f>+'Einzug Q1 2014'!O20</f>
        <v>-0.18181818181818182</v>
      </c>
      <c r="J18" s="18">
        <f>+'Einzug Q1 2014'!P20</f>
        <v>0</v>
      </c>
      <c r="K18" s="19">
        <f>+'Einzug Q1 2014'!Q20</f>
        <v>0</v>
      </c>
      <c r="L18" s="68" t="str">
        <f>+'Einzug Q1 2014'!S20</f>
        <v>-</v>
      </c>
      <c r="M18" s="59">
        <f>+'Einzug Q1 2014'!T20</f>
        <v>-11</v>
      </c>
      <c r="N18" s="83">
        <f>+'Einzug Q1 2014'!U20</f>
        <v>-22</v>
      </c>
      <c r="O18" s="55">
        <f>+'Einzug Q1 2014'!W20</f>
        <v>-0.5</v>
      </c>
      <c r="P18" s="260">
        <f>+'Einzug Q1 2014'!X20</f>
        <v>-5</v>
      </c>
      <c r="Q18" s="232">
        <f>+'Einzug Q1 2014'!Y20</f>
        <v>-5</v>
      </c>
      <c r="R18" s="233" t="str">
        <f>+'Einzug Q1 2014'!AA20</f>
        <v>-</v>
      </c>
      <c r="S18" s="188"/>
      <c r="T18" s="189"/>
      <c r="U18" s="190"/>
      <c r="V18" s="188"/>
      <c r="W18" s="189"/>
      <c r="X18" s="190"/>
      <c r="Y18" s="188"/>
      <c r="Z18" s="189"/>
      <c r="AA18" s="190"/>
      <c r="AB18" s="188"/>
      <c r="AC18" s="189"/>
      <c r="AD18" s="190"/>
      <c r="AE18" s="191"/>
      <c r="AF18" s="245"/>
      <c r="AG18" s="261">
        <f>+'Einzug Q1 2014'!AU20</f>
        <v>-15</v>
      </c>
      <c r="AH18" s="213">
        <f>+'Einzug Q1 2014'!AV20</f>
        <v>-26</v>
      </c>
      <c r="AI18" s="262">
        <f>+'Einzug Q1 2014'!AX20</f>
        <v>-0.42307692307692307</v>
      </c>
      <c r="AJ18" s="6"/>
    </row>
    <row r="19" spans="1:38" x14ac:dyDescent="0.2">
      <c r="A19" s="6"/>
      <c r="B19" s="9"/>
      <c r="C19" s="6" t="s">
        <v>40</v>
      </c>
      <c r="D19" s="252">
        <f>+'Einzug Q1 2014'!H21</f>
        <v>-377</v>
      </c>
      <c r="E19" s="253">
        <f>+'Einzug Q1 2014'!I21</f>
        <v>-366</v>
      </c>
      <c r="F19" s="68">
        <f>+'Einzug Q1 2014'!K21</f>
        <v>3.0054644808743168E-2</v>
      </c>
      <c r="G19" s="18">
        <f>+'Einzug Q1 2014'!L21</f>
        <v>-95</v>
      </c>
      <c r="H19" s="19">
        <f>+'Einzug Q1 2014'!M21</f>
        <v>-94</v>
      </c>
      <c r="I19" s="68">
        <f>+'Einzug Q1 2014'!O21</f>
        <v>1.0638297872340425E-2</v>
      </c>
      <c r="J19" s="18">
        <f>+'Einzug Q1 2014'!P21</f>
        <v>-27</v>
      </c>
      <c r="K19" s="19">
        <f>+'Einzug Q1 2014'!Q21</f>
        <v>-35</v>
      </c>
      <c r="L19" s="68">
        <f>+'Einzug Q1 2014'!S21</f>
        <v>-0.22857142857142856</v>
      </c>
      <c r="M19" s="59">
        <f>+'Einzug Q1 2014'!T21</f>
        <v>-499</v>
      </c>
      <c r="N19" s="83">
        <f>+'Einzug Q1 2014'!U21</f>
        <v>-493</v>
      </c>
      <c r="O19" s="55">
        <f>+'Einzug Q1 2014'!W21</f>
        <v>1.2170385395537525E-2</v>
      </c>
      <c r="P19" s="260">
        <f>+'Einzug Q1 2014'!X21</f>
        <v>-45</v>
      </c>
      <c r="Q19" s="232">
        <f>+'Einzug Q1 2014'!Y21</f>
        <v>-37</v>
      </c>
      <c r="R19" s="233">
        <f>+'Einzug Q1 2014'!AA21</f>
        <v>0.21621621621621623</v>
      </c>
      <c r="S19" s="188"/>
      <c r="T19" s="189"/>
      <c r="U19" s="190"/>
      <c r="V19" s="188"/>
      <c r="W19" s="189"/>
      <c r="X19" s="190"/>
      <c r="Y19" s="188"/>
      <c r="Z19" s="189"/>
      <c r="AA19" s="190"/>
      <c r="AB19" s="188"/>
      <c r="AC19" s="189"/>
      <c r="AD19" s="190"/>
      <c r="AE19" s="191"/>
      <c r="AF19" s="245"/>
      <c r="AG19" s="261">
        <f>+'Einzug Q1 2014'!AU21</f>
        <v>-911</v>
      </c>
      <c r="AH19" s="213">
        <f>+'Einzug Q1 2014'!AV21</f>
        <v>-877</v>
      </c>
      <c r="AI19" s="262">
        <f>+'Einzug Q1 2014'!AX21</f>
        <v>3.8768529076396809E-2</v>
      </c>
      <c r="AJ19" s="6"/>
    </row>
    <row r="20" spans="1:38" x14ac:dyDescent="0.2">
      <c r="B20" s="5" t="s">
        <v>11</v>
      </c>
      <c r="D20" s="254">
        <f>+'Einzug Q1 2014'!H22</f>
        <v>-754</v>
      </c>
      <c r="E20" s="255">
        <f>+'Einzug Q1 2014'!I22</f>
        <v>-732</v>
      </c>
      <c r="F20" s="68">
        <f>+'Einzug Q1 2014'!K22</f>
        <v>3.0054644808743168E-2</v>
      </c>
      <c r="G20" s="15">
        <f>+'Einzug Q1 2014'!L22</f>
        <v>-178</v>
      </c>
      <c r="H20" s="16">
        <f>+'Einzug Q1 2014'!M22</f>
        <v>-170</v>
      </c>
      <c r="I20" s="68">
        <f>+'Einzug Q1 2014'!O22</f>
        <v>4.7058823529411764E-2</v>
      </c>
      <c r="J20" s="15">
        <f>+'Einzug Q1 2014'!P22</f>
        <v>-95</v>
      </c>
      <c r="K20" s="16">
        <f>+'Einzug Q1 2014'!Q22</f>
        <v>-96</v>
      </c>
      <c r="L20" s="68">
        <f>+'Einzug Q1 2014'!S22</f>
        <v>-1.0416666666666666E-2</v>
      </c>
      <c r="M20" s="59">
        <f>+'Einzug Q1 2014'!T22</f>
        <v>-1026</v>
      </c>
      <c r="N20" s="83">
        <f>+'Einzug Q1 2014'!U22</f>
        <v>-998</v>
      </c>
      <c r="O20" s="55">
        <f>+'Einzug Q1 2014'!W22</f>
        <v>2.8056112224448898E-2</v>
      </c>
      <c r="P20" s="17">
        <f>+'Einzug Q1 2014'!X22</f>
        <v>-97</v>
      </c>
      <c r="Q20" s="16">
        <f>+'Einzug Q1 2014'!Y22</f>
        <v>-98</v>
      </c>
      <c r="R20" s="68">
        <f>+'Einzug Q1 2014'!AA22</f>
        <v>-1.020408163265306E-2</v>
      </c>
      <c r="S20" s="15">
        <f>+'Einzug Q1 2014'!AB22</f>
        <v>-304</v>
      </c>
      <c r="T20" s="16">
        <f>+'Einzug Q1 2014'!AC22</f>
        <v>-301</v>
      </c>
      <c r="U20" s="68">
        <f>+'Einzug Q1 2014'!AE22</f>
        <v>9.9667774086378731E-3</v>
      </c>
      <c r="V20" s="15">
        <f>+'Einzug Q1 2014'!AF22</f>
        <v>-61</v>
      </c>
      <c r="W20" s="16">
        <f>+'Einzug Q1 2014'!AG22</f>
        <v>-63</v>
      </c>
      <c r="X20" s="68">
        <f>+'Einzug Q1 2014'!AI22</f>
        <v>-3.1746031746031744E-2</v>
      </c>
      <c r="Y20" s="15">
        <f>+'Einzug Q1 2014'!AJ22</f>
        <v>-226</v>
      </c>
      <c r="Z20" s="16">
        <f>+'Einzug Q1 2014'!AK22</f>
        <v>-224</v>
      </c>
      <c r="AA20" s="68">
        <f>+'Einzug Q1 2014'!AM22</f>
        <v>8.9285714285714281E-3</v>
      </c>
      <c r="AB20" s="15">
        <f>+'Einzug Q1 2014'!AN22</f>
        <v>-83</v>
      </c>
      <c r="AC20" s="16">
        <f>+'Einzug Q1 2014'!AO22</f>
        <v>-105</v>
      </c>
      <c r="AD20" s="68">
        <f>+'Einzug Q1 2014'!AQ22</f>
        <v>-0.20952380952380953</v>
      </c>
      <c r="AE20" s="17">
        <f>+'Einzug Q1 2014'!AR22</f>
        <v>-1</v>
      </c>
      <c r="AF20" s="242">
        <f>+'Einzug Q1 2014'!AS22</f>
        <v>1</v>
      </c>
      <c r="AG20" s="178">
        <f>+'Einzug Q1 2014'!AU22</f>
        <v>-1798</v>
      </c>
      <c r="AH20" s="179">
        <f>+'Einzug Q1 2014'!AV22</f>
        <v>-1788</v>
      </c>
      <c r="AI20" s="55">
        <f>+'Einzug Q1 2014'!AX22</f>
        <v>5.5928411633109623E-3</v>
      </c>
    </row>
    <row r="21" spans="1:38" x14ac:dyDescent="0.2">
      <c r="B21" s="5" t="s">
        <v>12</v>
      </c>
      <c r="D21" s="254">
        <f>+'Einzug Q1 2014'!H23</f>
        <v>-187</v>
      </c>
      <c r="E21" s="255">
        <f>+'Einzug Q1 2014'!I23</f>
        <v>-236</v>
      </c>
      <c r="F21" s="68">
        <f>+'Einzug Q1 2014'!K23</f>
        <v>-0.2076271186440678</v>
      </c>
      <c r="G21" s="15">
        <f>+'Einzug Q1 2014'!L23</f>
        <v>-57</v>
      </c>
      <c r="H21" s="16">
        <f>+'Einzug Q1 2014'!M23</f>
        <v>-79</v>
      </c>
      <c r="I21" s="68">
        <f>+'Einzug Q1 2014'!O23</f>
        <v>-0.27848101265822783</v>
      </c>
      <c r="J21" s="15">
        <f>+'Einzug Q1 2014'!P23</f>
        <v>-25</v>
      </c>
      <c r="K21" s="16">
        <f>+'Einzug Q1 2014'!Q23</f>
        <v>-34</v>
      </c>
      <c r="L21" s="68">
        <f>+'Einzug Q1 2014'!S23</f>
        <v>-0.26470588235294118</v>
      </c>
      <c r="M21" s="59">
        <f>+'Einzug Q1 2014'!T23</f>
        <v>-268</v>
      </c>
      <c r="N21" s="83">
        <f>+'Einzug Q1 2014'!U23</f>
        <v>-349</v>
      </c>
      <c r="O21" s="55">
        <f>+'Einzug Q1 2014'!W23</f>
        <v>-0.23209169054441262</v>
      </c>
      <c r="P21" s="17">
        <f>+'Einzug Q1 2014'!X23</f>
        <v>-14</v>
      </c>
      <c r="Q21" s="16">
        <f>+'Einzug Q1 2014'!Y23</f>
        <v>-7</v>
      </c>
      <c r="R21" s="68">
        <f>+'Einzug Q1 2014'!AA23</f>
        <v>1</v>
      </c>
      <c r="S21" s="15">
        <f>+'Einzug Q1 2014'!AB23</f>
        <v>-22</v>
      </c>
      <c r="T21" s="16">
        <f>+'Einzug Q1 2014'!AC23</f>
        <v>-24</v>
      </c>
      <c r="U21" s="68">
        <f>+'Einzug Q1 2014'!AE23</f>
        <v>-8.3333333333333329E-2</v>
      </c>
      <c r="V21" s="15">
        <f>+'Einzug Q1 2014'!AF23</f>
        <v>-9</v>
      </c>
      <c r="W21" s="16">
        <f>+'Einzug Q1 2014'!AG23</f>
        <v>-9</v>
      </c>
      <c r="X21" s="68" t="str">
        <f>+'Einzug Q1 2014'!AI23</f>
        <v>-</v>
      </c>
      <c r="Y21" s="15">
        <f>+'Einzug Q1 2014'!AJ23</f>
        <v>-15</v>
      </c>
      <c r="Z21" s="16">
        <f>+'Einzug Q1 2014'!AK23</f>
        <v>-16</v>
      </c>
      <c r="AA21" s="68">
        <f>+'Einzug Q1 2014'!AM23</f>
        <v>-6.25E-2</v>
      </c>
      <c r="AB21" s="15">
        <f>+'Einzug Q1 2014'!AN23</f>
        <v>-8</v>
      </c>
      <c r="AC21" s="16">
        <f>+'Einzug Q1 2014'!AO23</f>
        <v>-10</v>
      </c>
      <c r="AD21" s="68">
        <f>+'Einzug Q1 2014'!AQ23</f>
        <v>-0.2</v>
      </c>
      <c r="AE21" s="17">
        <f>+'Einzug Q1 2014'!AR23</f>
        <v>-1</v>
      </c>
      <c r="AF21" s="242">
        <f>+'Einzug Q1 2014'!AS23</f>
        <v>-1</v>
      </c>
      <c r="AG21" s="178">
        <f>+'Einzug Q1 2014'!AU23</f>
        <v>-337</v>
      </c>
      <c r="AH21" s="179">
        <f>+'Einzug Q1 2014'!AV23</f>
        <v>-416</v>
      </c>
      <c r="AI21" s="55">
        <f>+'Einzug Q1 2014'!AX23</f>
        <v>-0.18990384615384615</v>
      </c>
    </row>
    <row r="22" spans="1:38" x14ac:dyDescent="0.2">
      <c r="B22" s="5" t="s">
        <v>26</v>
      </c>
      <c r="D22" s="258">
        <f>+'Einzug Q1 2014'!H24</f>
        <v>-618</v>
      </c>
      <c r="E22" s="255">
        <f>+'Einzug Q1 2014'!I24</f>
        <v>-646</v>
      </c>
      <c r="F22" s="68">
        <f>+'Einzug Q1 2014'!K24</f>
        <v>-4.3343653250773995E-2</v>
      </c>
      <c r="G22" s="15">
        <f>+'Einzug Q1 2014'!L24</f>
        <v>-101</v>
      </c>
      <c r="H22" s="16">
        <f>+'Einzug Q1 2014'!M24</f>
        <v>-111</v>
      </c>
      <c r="I22" s="68">
        <f>+'Einzug Q1 2014'!O24</f>
        <v>-9.0090090090090086E-2</v>
      </c>
      <c r="J22" s="15">
        <f>+'Einzug Q1 2014'!P24</f>
        <v>-57</v>
      </c>
      <c r="K22" s="16">
        <f>+'Einzug Q1 2014'!Q24</f>
        <v>-62</v>
      </c>
      <c r="L22" s="68">
        <f>+'Einzug Q1 2014'!S24</f>
        <v>-8.0645161290322578E-2</v>
      </c>
      <c r="M22" s="60">
        <f>+'Einzug Q1 2014'!T24</f>
        <v>-754</v>
      </c>
      <c r="N22" s="85">
        <f>+'Einzug Q1 2014'!U24</f>
        <v>-809</v>
      </c>
      <c r="O22" s="55">
        <f>+'Einzug Q1 2014'!W24</f>
        <v>-6.7985166872682329E-2</v>
      </c>
      <c r="P22" s="28">
        <f>+'Einzug Q1 2014'!X24</f>
        <v>-57</v>
      </c>
      <c r="Q22" s="27">
        <f>+'Einzug Q1 2014'!Y24</f>
        <v>-57</v>
      </c>
      <c r="R22" s="68" t="str">
        <f>+'Einzug Q1 2014'!AA24</f>
        <v>-</v>
      </c>
      <c r="S22" s="15">
        <f>+'Einzug Q1 2014'!AB24</f>
        <v>-159</v>
      </c>
      <c r="T22" s="16">
        <f>+'Einzug Q1 2014'!AC24</f>
        <v>-164</v>
      </c>
      <c r="U22" s="68">
        <f>+'Einzug Q1 2014'!AE24</f>
        <v>-3.048780487804878E-2</v>
      </c>
      <c r="V22" s="15">
        <f>+'Einzug Q1 2014'!AF24</f>
        <v>-60</v>
      </c>
      <c r="W22" s="16">
        <f>+'Einzug Q1 2014'!AG24</f>
        <v>-53</v>
      </c>
      <c r="X22" s="68">
        <f>+'Einzug Q1 2014'!AI24</f>
        <v>0.13207547169811321</v>
      </c>
      <c r="Y22" s="15">
        <f>+'Einzug Q1 2014'!AJ24</f>
        <v>-103</v>
      </c>
      <c r="Z22" s="16">
        <f>+'Einzug Q1 2014'!AK24</f>
        <v>-99</v>
      </c>
      <c r="AA22" s="68">
        <f>+'Einzug Q1 2014'!AM24</f>
        <v>4.0404040404040407E-2</v>
      </c>
      <c r="AB22" s="15">
        <f>+'Einzug Q1 2014'!AN24</f>
        <v>-248</v>
      </c>
      <c r="AC22" s="16">
        <f>+'Einzug Q1 2014'!AO24</f>
        <v>-313</v>
      </c>
      <c r="AD22" s="68">
        <f>+'Einzug Q1 2014'!AQ24</f>
        <v>-0.20766773162939298</v>
      </c>
      <c r="AE22" s="17">
        <f>+'Einzug Q1 2014'!AR24</f>
        <v>262</v>
      </c>
      <c r="AF22" s="242">
        <f>+'Einzug Q1 2014'!AS24</f>
        <v>267</v>
      </c>
      <c r="AG22" s="237">
        <f>+'Einzug Q1 2014'!AU24</f>
        <v>-1119</v>
      </c>
      <c r="AH22" s="181">
        <f>+'Einzug Q1 2014'!AV24</f>
        <v>-1228</v>
      </c>
      <c r="AI22" s="55">
        <f>+'Einzug Q1 2014'!AX24</f>
        <v>-8.8762214983713353E-2</v>
      </c>
    </row>
    <row r="23" spans="1:38" s="3" customFormat="1" x14ac:dyDescent="0.2">
      <c r="B23" s="30" t="s">
        <v>16</v>
      </c>
      <c r="C23" s="31"/>
      <c r="D23" s="256">
        <f>+'Einzug Q1 2014'!H25</f>
        <v>-4024</v>
      </c>
      <c r="E23" s="45">
        <f>+'Einzug Q1 2014'!I25</f>
        <v>-4212</v>
      </c>
      <c r="F23" s="97">
        <f>+'Einzug Q1 2014'!K25</f>
        <v>-4.4634377967711303E-2</v>
      </c>
      <c r="G23" s="32">
        <f>+'Einzug Q1 2014'!L25</f>
        <v>-988</v>
      </c>
      <c r="H23" s="33">
        <f>+'Einzug Q1 2014'!M25</f>
        <v>-1036</v>
      </c>
      <c r="I23" s="97">
        <f>+'Einzug Q1 2014'!O25</f>
        <v>-4.633204633204633E-2</v>
      </c>
      <c r="J23" s="32">
        <f>+'Einzug Q1 2014'!P25</f>
        <v>-476</v>
      </c>
      <c r="K23" s="33">
        <f>+'Einzug Q1 2014'!Q25</f>
        <v>-514</v>
      </c>
      <c r="L23" s="98">
        <f>+'Einzug Q1 2014'!S25</f>
        <v>-7.3929961089494164E-2</v>
      </c>
      <c r="M23" s="81">
        <f>+'Einzug Q1 2014'!T25</f>
        <v>-5448</v>
      </c>
      <c r="N23" s="33">
        <f>+'Einzug Q1 2014'!U25</f>
        <v>-5735</v>
      </c>
      <c r="O23" s="99">
        <f>+'Einzug Q1 2014'!W25</f>
        <v>-5.0043591979075853E-2</v>
      </c>
      <c r="P23" s="32">
        <f>+'Einzug Q1 2014'!X25</f>
        <v>-585</v>
      </c>
      <c r="Q23" s="33">
        <f>+'Einzug Q1 2014'!Y25</f>
        <v>-593</v>
      </c>
      <c r="R23" s="97">
        <f>+'Einzug Q1 2014'!AA25</f>
        <v>-1.3490725126475547E-2</v>
      </c>
      <c r="S23" s="32">
        <f>+'Einzug Q1 2014'!AB25</f>
        <v>-1020</v>
      </c>
      <c r="T23" s="33">
        <f>+'Einzug Q1 2014'!AC25</f>
        <v>-964</v>
      </c>
      <c r="U23" s="97">
        <f>+'Einzug Q1 2014'!AE25</f>
        <v>5.8091286307053944E-2</v>
      </c>
      <c r="V23" s="32">
        <f>+'Einzug Q1 2014'!AF25</f>
        <v>-157</v>
      </c>
      <c r="W23" s="33">
        <f>+'Einzug Q1 2014'!AG25</f>
        <v>-153</v>
      </c>
      <c r="X23" s="97">
        <f>+'Einzug Q1 2014'!AI25</f>
        <v>2.6143790849673203E-2</v>
      </c>
      <c r="Y23" s="32">
        <f>+'Einzug Q1 2014'!AJ25</f>
        <v>-598</v>
      </c>
      <c r="Z23" s="33">
        <f>+'Einzug Q1 2014'!AK25</f>
        <v>-588</v>
      </c>
      <c r="AA23" s="97">
        <f>+'Einzug Q1 2014'!AM25</f>
        <v>1.7006802721088437E-2</v>
      </c>
      <c r="AB23" s="32">
        <f>+'Einzug Q1 2014'!AN25</f>
        <v>-370</v>
      </c>
      <c r="AC23" s="33">
        <f>+'Einzug Q1 2014'!AO25</f>
        <v>-454</v>
      </c>
      <c r="AD23" s="97">
        <f>+'Einzug Q1 2014'!AQ25</f>
        <v>-0.18502202643171806</v>
      </c>
      <c r="AE23" s="32">
        <f>+'Einzug Q1 2014'!AR25</f>
        <v>991</v>
      </c>
      <c r="AF23" s="243">
        <f>+'Einzug Q1 2014'!AS25</f>
        <v>956</v>
      </c>
      <c r="AG23" s="102">
        <f>+'Einzug Q1 2014'!AU25</f>
        <v>-7187</v>
      </c>
      <c r="AH23" s="96">
        <f>+'Einzug Q1 2014'!AV25</f>
        <v>-7531</v>
      </c>
      <c r="AI23" s="99">
        <f>+'Einzug Q1 2014'!AX25</f>
        <v>-4.5677864825388395E-2</v>
      </c>
    </row>
    <row r="24" spans="1:38" x14ac:dyDescent="0.2">
      <c r="A24" s="3"/>
      <c r="B24" s="7"/>
      <c r="C24" s="3"/>
      <c r="D24" s="257"/>
      <c r="E24" s="234"/>
      <c r="F24" s="68"/>
      <c r="G24" s="20"/>
      <c r="H24" s="21"/>
      <c r="I24" s="68"/>
      <c r="J24" s="15"/>
      <c r="K24" s="16"/>
      <c r="L24" s="68"/>
      <c r="M24" s="62"/>
      <c r="N24" s="87"/>
      <c r="O24" s="55"/>
      <c r="P24" s="46"/>
      <c r="Q24" s="44"/>
      <c r="R24" s="68"/>
      <c r="S24" s="20"/>
      <c r="T24" s="21"/>
      <c r="U24" s="68"/>
      <c r="V24" s="20"/>
      <c r="W24" s="21"/>
      <c r="X24" s="68"/>
      <c r="Y24" s="20"/>
      <c r="Z24" s="21"/>
      <c r="AA24" s="68"/>
      <c r="AB24" s="20"/>
      <c r="AC24" s="21"/>
      <c r="AD24" s="68"/>
      <c r="AE24" s="22"/>
      <c r="AF24" s="244"/>
      <c r="AG24" s="237"/>
      <c r="AH24" s="181"/>
      <c r="AI24" s="56"/>
      <c r="AJ24" s="3"/>
    </row>
    <row r="25" spans="1:38" s="3" customFormat="1" x14ac:dyDescent="0.2">
      <c r="B25" s="30" t="s">
        <v>27</v>
      </c>
      <c r="C25" s="31"/>
      <c r="D25" s="256">
        <f>+'Einzug Q1 2014'!H27</f>
        <v>-286</v>
      </c>
      <c r="E25" s="45">
        <f>+'Einzug Q1 2014'!I27</f>
        <v>-292</v>
      </c>
      <c r="F25" s="97">
        <f>+'Einzug Q1 2014'!K27</f>
        <v>2.0547945205479451E-2</v>
      </c>
      <c r="G25" s="32">
        <f>+'Einzug Q1 2014'!L27</f>
        <v>6</v>
      </c>
      <c r="H25" s="33">
        <f>+'Einzug Q1 2014'!M27</f>
        <v>-16</v>
      </c>
      <c r="I25" s="97" t="str">
        <f>+'Einzug Q1 2014'!O27</f>
        <v/>
      </c>
      <c r="J25" s="32">
        <f>+'Einzug Q1 2014'!P27</f>
        <v>-54</v>
      </c>
      <c r="K25" s="33">
        <f>+'Einzug Q1 2014'!Q27</f>
        <v>-56</v>
      </c>
      <c r="L25" s="98">
        <f>+'Einzug Q1 2014'!S27</f>
        <v>3.5714285714285712E-2</v>
      </c>
      <c r="M25" s="81">
        <f>+'Einzug Q1 2014'!T27</f>
        <v>-332</v>
      </c>
      <c r="N25" s="33">
        <f>+'Einzug Q1 2014'!U27</f>
        <v>-363</v>
      </c>
      <c r="O25" s="99">
        <f>+'Einzug Q1 2014'!W27</f>
        <v>8.5399449035812675E-2</v>
      </c>
      <c r="P25" s="32">
        <f>+'Einzug Q1 2014'!X27</f>
        <v>21</v>
      </c>
      <c r="Q25" s="33">
        <f>+'Einzug Q1 2014'!Y27</f>
        <v>28</v>
      </c>
      <c r="R25" s="97">
        <f>+'Einzug Q1 2014'!AA27</f>
        <v>-0.25</v>
      </c>
      <c r="S25" s="32">
        <f>+'Einzug Q1 2014'!AB27</f>
        <v>97</v>
      </c>
      <c r="T25" s="33">
        <f>+'Einzug Q1 2014'!AC27</f>
        <v>81</v>
      </c>
      <c r="U25" s="97">
        <f>+'Einzug Q1 2014'!AE27</f>
        <v>0.19753086419753085</v>
      </c>
      <c r="V25" s="32">
        <f>+'Einzug Q1 2014'!AF27</f>
        <v>5</v>
      </c>
      <c r="W25" s="33">
        <f>+'Einzug Q1 2014'!AG27</f>
        <v>3</v>
      </c>
      <c r="X25" s="97">
        <f>+'Einzug Q1 2014'!AI27</f>
        <v>0.66666666666666663</v>
      </c>
      <c r="Y25" s="32">
        <f>+'Einzug Q1 2014'!AJ27</f>
        <v>-4</v>
      </c>
      <c r="Z25" s="33">
        <f>+'Einzug Q1 2014'!AK27</f>
        <v>3</v>
      </c>
      <c r="AA25" s="97" t="str">
        <f>+'Einzug Q1 2014'!AM27</f>
        <v/>
      </c>
      <c r="AB25" s="32">
        <f>+'Einzug Q1 2014'!AN27</f>
        <v>-21</v>
      </c>
      <c r="AC25" s="33">
        <f>+'Einzug Q1 2014'!AO27</f>
        <v>-103</v>
      </c>
      <c r="AD25" s="97">
        <f>+'Einzug Q1 2014'!AQ27</f>
        <v>0.79611650485436891</v>
      </c>
      <c r="AE25" s="32">
        <f>+'Einzug Q1 2014'!AR27</f>
        <v>-11</v>
      </c>
      <c r="AF25" s="243">
        <f>+'Einzug Q1 2014'!AS27</f>
        <v>-8</v>
      </c>
      <c r="AG25" s="102">
        <f>+'Einzug Q1 2014'!AU27</f>
        <v>-245</v>
      </c>
      <c r="AH25" s="96">
        <f>+'Einzug Q1 2014'!AV27</f>
        <v>-359</v>
      </c>
      <c r="AI25" s="100">
        <f>+'Einzug Q1 2014'!AX27</f>
        <v>0.31754874651810583</v>
      </c>
      <c r="AJ25" s="8"/>
    </row>
    <row r="26" spans="1:38" x14ac:dyDescent="0.2">
      <c r="A26" s="3"/>
      <c r="B26" s="7"/>
      <c r="C26" s="3"/>
      <c r="D26" s="20"/>
      <c r="E26" s="21"/>
      <c r="F26" s="49"/>
      <c r="G26" s="20"/>
      <c r="H26" s="21"/>
      <c r="I26" s="49"/>
      <c r="J26" s="20"/>
      <c r="K26" s="21"/>
      <c r="L26" s="51"/>
      <c r="M26" s="61"/>
      <c r="N26" s="65"/>
      <c r="O26" s="53"/>
      <c r="P26" s="22"/>
      <c r="Q26" s="21"/>
      <c r="R26" s="49"/>
      <c r="S26" s="20"/>
      <c r="T26" s="21"/>
      <c r="U26" s="49"/>
      <c r="V26" s="20"/>
      <c r="W26" s="21"/>
      <c r="X26" s="49"/>
      <c r="Y26" s="20"/>
      <c r="Z26" s="21"/>
      <c r="AA26" s="49"/>
      <c r="AB26" s="20"/>
      <c r="AC26" s="21"/>
      <c r="AD26" s="49"/>
      <c r="AE26" s="22"/>
      <c r="AF26" s="244"/>
      <c r="AG26" s="102"/>
      <c r="AH26" s="25"/>
      <c r="AI26" s="55"/>
      <c r="AJ26" s="8"/>
    </row>
    <row r="27" spans="1:38" x14ac:dyDescent="0.2">
      <c r="B27" s="5" t="s">
        <v>28</v>
      </c>
      <c r="D27" s="103"/>
      <c r="E27" s="104"/>
      <c r="F27" s="105"/>
      <c r="G27" s="103"/>
      <c r="H27" s="104"/>
      <c r="I27" s="105"/>
      <c r="J27" s="103"/>
      <c r="K27" s="104"/>
      <c r="L27" s="106"/>
      <c r="M27" s="107"/>
      <c r="N27" s="108"/>
      <c r="O27" s="109"/>
      <c r="P27" s="110"/>
      <c r="Q27" s="104"/>
      <c r="R27" s="105"/>
      <c r="S27" s="103"/>
      <c r="T27" s="104"/>
      <c r="U27" s="105"/>
      <c r="V27" s="103"/>
      <c r="W27" s="104"/>
      <c r="X27" s="105"/>
      <c r="Y27" s="103"/>
      <c r="Z27" s="104"/>
      <c r="AA27" s="105"/>
      <c r="AB27" s="103"/>
      <c r="AC27" s="104"/>
      <c r="AD27" s="105"/>
      <c r="AE27" s="110"/>
      <c r="AF27" s="247"/>
      <c r="AG27" s="261">
        <f>+'Einzug Q1 2014'!AU29</f>
        <v>20</v>
      </c>
      <c r="AH27" s="218">
        <f>+'Einzug Q1 2014'!AV29</f>
        <v>14</v>
      </c>
      <c r="AI27" s="262">
        <f>+'Einzug Q1 2014'!AX29</f>
        <v>0.42857142857142855</v>
      </c>
    </row>
    <row r="28" spans="1:38" x14ac:dyDescent="0.2">
      <c r="B28" s="5" t="s">
        <v>29</v>
      </c>
      <c r="D28" s="103"/>
      <c r="E28" s="104"/>
      <c r="F28" s="105"/>
      <c r="G28" s="103"/>
      <c r="H28" s="104"/>
      <c r="I28" s="105"/>
      <c r="J28" s="103"/>
      <c r="K28" s="104"/>
      <c r="L28" s="106"/>
      <c r="M28" s="107"/>
      <c r="N28" s="108"/>
      <c r="O28" s="109"/>
      <c r="P28" s="110"/>
      <c r="Q28" s="104"/>
      <c r="R28" s="105"/>
      <c r="S28" s="103"/>
      <c r="T28" s="104"/>
      <c r="U28" s="105"/>
      <c r="V28" s="103"/>
      <c r="W28" s="104"/>
      <c r="X28" s="105"/>
      <c r="Y28" s="103"/>
      <c r="Z28" s="104"/>
      <c r="AA28" s="105"/>
      <c r="AB28" s="103"/>
      <c r="AC28" s="104"/>
      <c r="AD28" s="105"/>
      <c r="AE28" s="110"/>
      <c r="AF28" s="247"/>
      <c r="AG28" s="266">
        <f>+'Einzug Q1 2014'!AU30</f>
        <v>-3.4818941504178275E-2</v>
      </c>
      <c r="AH28" s="267">
        <f>+'Einzug Q1 2014'!AV30</f>
        <v>-5.205190102595051E-2</v>
      </c>
      <c r="AI28" s="268">
        <f>+'Einzug Q1 2014'!AX30</f>
        <v>1.6999999999999995</v>
      </c>
    </row>
    <row r="29" spans="1:38" x14ac:dyDescent="0.2">
      <c r="B29" s="10" t="s">
        <v>120</v>
      </c>
      <c r="C29" s="11"/>
      <c r="D29" s="103"/>
      <c r="E29" s="104"/>
      <c r="F29" s="105"/>
      <c r="G29" s="103"/>
      <c r="H29" s="104"/>
      <c r="I29" s="105"/>
      <c r="J29" s="103"/>
      <c r="K29" s="104"/>
      <c r="L29" s="106"/>
      <c r="M29" s="107"/>
      <c r="N29" s="108"/>
      <c r="O29" s="109"/>
      <c r="P29" s="110"/>
      <c r="Q29" s="104"/>
      <c r="R29" s="105"/>
      <c r="S29" s="103"/>
      <c r="T29" s="104"/>
      <c r="U29" s="105"/>
      <c r="V29" s="103"/>
      <c r="W29" s="104"/>
      <c r="X29" s="105"/>
      <c r="Y29" s="103"/>
      <c r="Z29" s="104"/>
      <c r="AA29" s="105"/>
      <c r="AB29" s="103"/>
      <c r="AC29" s="104"/>
      <c r="AD29" s="105"/>
      <c r="AE29" s="110"/>
      <c r="AF29" s="247"/>
      <c r="AG29" s="261">
        <f>+'Einzug Q1 2014'!AU31</f>
        <v>-62</v>
      </c>
      <c r="AH29" s="218">
        <f>+'Einzug Q1 2014'!AV31</f>
        <v>104</v>
      </c>
      <c r="AI29" s="269" t="str">
        <f>+'Einzug Q1 2014'!AX31</f>
        <v/>
      </c>
    </row>
    <row r="30" spans="1:38" s="3" customFormat="1" x14ac:dyDescent="0.2">
      <c r="B30" s="30" t="s">
        <v>33</v>
      </c>
      <c r="C30" s="31"/>
      <c r="D30" s="111"/>
      <c r="E30" s="112"/>
      <c r="F30" s="113"/>
      <c r="G30" s="111"/>
      <c r="H30" s="112"/>
      <c r="I30" s="113"/>
      <c r="J30" s="111"/>
      <c r="K30" s="112"/>
      <c r="L30" s="114"/>
      <c r="M30" s="115"/>
      <c r="N30" s="116"/>
      <c r="O30" s="117"/>
      <c r="P30" s="118"/>
      <c r="Q30" s="112"/>
      <c r="R30" s="113"/>
      <c r="S30" s="111"/>
      <c r="T30" s="112"/>
      <c r="U30" s="113"/>
      <c r="V30" s="111"/>
      <c r="W30" s="112"/>
      <c r="X30" s="113"/>
      <c r="Y30" s="111"/>
      <c r="Z30" s="112"/>
      <c r="AA30" s="113"/>
      <c r="AB30" s="111"/>
      <c r="AC30" s="112"/>
      <c r="AD30" s="113"/>
      <c r="AE30" s="118"/>
      <c r="AF30" s="246"/>
      <c r="AG30" s="230">
        <f>+'Einzug Q1 2014'!AU32</f>
        <v>-183</v>
      </c>
      <c r="AH30" s="94">
        <f>+'Einzug Q1 2014'!AV32</f>
        <v>-463</v>
      </c>
      <c r="AI30" s="100">
        <f>+'Einzug Q1 2014'!AX32</f>
        <v>0.60475161987041037</v>
      </c>
      <c r="AK30" s="8"/>
      <c r="AL30" s="8"/>
    </row>
    <row r="31" spans="1:38" x14ac:dyDescent="0.2">
      <c r="B31" s="5"/>
      <c r="D31" s="103"/>
      <c r="E31" s="104"/>
      <c r="F31" s="105"/>
      <c r="G31" s="103"/>
      <c r="H31" s="104"/>
      <c r="I31" s="105"/>
      <c r="J31" s="103"/>
      <c r="K31" s="104"/>
      <c r="L31" s="106"/>
      <c r="M31" s="107"/>
      <c r="N31" s="108"/>
      <c r="O31" s="109"/>
      <c r="P31" s="110"/>
      <c r="Q31" s="104"/>
      <c r="R31" s="105"/>
      <c r="S31" s="103"/>
      <c r="T31" s="104"/>
      <c r="U31" s="105"/>
      <c r="V31" s="103"/>
      <c r="W31" s="104"/>
      <c r="X31" s="105"/>
      <c r="Y31" s="103"/>
      <c r="Z31" s="104"/>
      <c r="AA31" s="105"/>
      <c r="AB31" s="103"/>
      <c r="AC31" s="104"/>
      <c r="AD31" s="105"/>
      <c r="AE31" s="110"/>
      <c r="AF31" s="247"/>
      <c r="AG31" s="178"/>
      <c r="AH31" s="24"/>
      <c r="AI31" s="55"/>
    </row>
    <row r="32" spans="1:38" x14ac:dyDescent="0.2">
      <c r="B32" s="10" t="s">
        <v>34</v>
      </c>
      <c r="C32" s="11"/>
      <c r="D32" s="103"/>
      <c r="E32" s="104"/>
      <c r="F32" s="105"/>
      <c r="G32" s="103"/>
      <c r="H32" s="104"/>
      <c r="I32" s="105"/>
      <c r="J32" s="103"/>
      <c r="K32" s="104"/>
      <c r="L32" s="106"/>
      <c r="M32" s="107"/>
      <c r="N32" s="108"/>
      <c r="O32" s="109"/>
      <c r="P32" s="110"/>
      <c r="Q32" s="104"/>
      <c r="R32" s="105"/>
      <c r="S32" s="103"/>
      <c r="T32" s="104"/>
      <c r="U32" s="105"/>
      <c r="V32" s="103"/>
      <c r="W32" s="104"/>
      <c r="X32" s="105"/>
      <c r="Y32" s="103"/>
      <c r="Z32" s="104"/>
      <c r="AA32" s="105"/>
      <c r="AB32" s="103"/>
      <c r="AC32" s="104"/>
      <c r="AD32" s="105"/>
      <c r="AE32" s="110"/>
      <c r="AF32" s="247"/>
      <c r="AG32" s="178">
        <f>+'Einzug Q1 2014'!AU34</f>
        <v>-13</v>
      </c>
      <c r="AH32" s="24">
        <f>+'Einzug Q1 2014'!AV34</f>
        <v>-10</v>
      </c>
      <c r="AI32" s="55">
        <f>+'Einzug Q1 2014'!AX34</f>
        <v>-0.3</v>
      </c>
    </row>
    <row r="33" spans="1:36" x14ac:dyDescent="0.2">
      <c r="B33" s="10" t="s">
        <v>35</v>
      </c>
      <c r="C33" s="11"/>
      <c r="D33" s="103"/>
      <c r="E33" s="104"/>
      <c r="F33" s="105"/>
      <c r="G33" s="103"/>
      <c r="H33" s="104"/>
      <c r="I33" s="105"/>
      <c r="J33" s="103"/>
      <c r="K33" s="104"/>
      <c r="L33" s="106"/>
      <c r="M33" s="107"/>
      <c r="N33" s="108"/>
      <c r="O33" s="109"/>
      <c r="P33" s="110"/>
      <c r="Q33" s="104"/>
      <c r="R33" s="105"/>
      <c r="S33" s="103"/>
      <c r="T33" s="104"/>
      <c r="U33" s="105"/>
      <c r="V33" s="103"/>
      <c r="W33" s="104"/>
      <c r="X33" s="105"/>
      <c r="Y33" s="103"/>
      <c r="Z33" s="104"/>
      <c r="AA33" s="105"/>
      <c r="AB33" s="103"/>
      <c r="AC33" s="104"/>
      <c r="AD33" s="105"/>
      <c r="AE33" s="110"/>
      <c r="AF33" s="247"/>
      <c r="AG33" s="178">
        <f>+'Einzug Q1 2014'!AU35</f>
        <v>5</v>
      </c>
      <c r="AH33" s="24">
        <f>+'Einzug Q1 2014'!AV35</f>
        <v>6</v>
      </c>
      <c r="AI33" s="55">
        <f>+'Einzug Q1 2014'!AX35</f>
        <v>-0.16666666666666666</v>
      </c>
    </row>
    <row r="34" spans="1:36" x14ac:dyDescent="0.2">
      <c r="B34" s="10" t="s">
        <v>36</v>
      </c>
      <c r="C34" s="11"/>
      <c r="D34" s="103"/>
      <c r="E34" s="104"/>
      <c r="F34" s="105"/>
      <c r="G34" s="103"/>
      <c r="H34" s="104"/>
      <c r="I34" s="105"/>
      <c r="J34" s="103"/>
      <c r="K34" s="104"/>
      <c r="L34" s="106"/>
      <c r="M34" s="107"/>
      <c r="N34" s="108"/>
      <c r="O34" s="109"/>
      <c r="P34" s="110"/>
      <c r="Q34" s="104"/>
      <c r="R34" s="105"/>
      <c r="S34" s="103"/>
      <c r="T34" s="104"/>
      <c r="U34" s="105"/>
      <c r="V34" s="103"/>
      <c r="W34" s="104"/>
      <c r="X34" s="105"/>
      <c r="Y34" s="103"/>
      <c r="Z34" s="104"/>
      <c r="AA34" s="105"/>
      <c r="AB34" s="103"/>
      <c r="AC34" s="104"/>
      <c r="AD34" s="105"/>
      <c r="AE34" s="110"/>
      <c r="AF34" s="247"/>
      <c r="AG34" s="178">
        <f>+'Einzug Q1 2014'!AU36</f>
        <v>36</v>
      </c>
      <c r="AH34" s="24">
        <f>+'Einzug Q1 2014'!AV36</f>
        <v>41</v>
      </c>
      <c r="AI34" s="55">
        <f>+'Einzug Q1 2014'!AX36</f>
        <v>-0.12195121951219512</v>
      </c>
    </row>
    <row r="35" spans="1:36" x14ac:dyDescent="0.2">
      <c r="B35" s="10" t="s">
        <v>37</v>
      </c>
      <c r="C35" s="11"/>
      <c r="D35" s="103"/>
      <c r="E35" s="104"/>
      <c r="F35" s="105"/>
      <c r="G35" s="103"/>
      <c r="H35" s="104"/>
      <c r="I35" s="105"/>
      <c r="J35" s="103"/>
      <c r="K35" s="104"/>
      <c r="L35" s="106"/>
      <c r="M35" s="107"/>
      <c r="N35" s="108"/>
      <c r="O35" s="109"/>
      <c r="P35" s="110"/>
      <c r="Q35" s="104"/>
      <c r="R35" s="105"/>
      <c r="S35" s="103"/>
      <c r="T35" s="104"/>
      <c r="U35" s="105"/>
      <c r="V35" s="103"/>
      <c r="W35" s="104"/>
      <c r="X35" s="105"/>
      <c r="Y35" s="103"/>
      <c r="Z35" s="104"/>
      <c r="AA35" s="105"/>
      <c r="AB35" s="103"/>
      <c r="AC35" s="104"/>
      <c r="AD35" s="105"/>
      <c r="AE35" s="110"/>
      <c r="AF35" s="247"/>
      <c r="AG35" s="178">
        <f>+'Einzug Q1 2014'!AU37</f>
        <v>-111</v>
      </c>
      <c r="AH35" s="24">
        <f>+'Einzug Q1 2014'!AV37</f>
        <v>-124</v>
      </c>
      <c r="AI35" s="55">
        <f>+'Einzug Q1 2014'!AX37</f>
        <v>-0.10483870967741936</v>
      </c>
    </row>
    <row r="36" spans="1:36" x14ac:dyDescent="0.2">
      <c r="B36" s="10" t="s">
        <v>38</v>
      </c>
      <c r="C36" s="11"/>
      <c r="D36" s="103"/>
      <c r="E36" s="104"/>
      <c r="F36" s="105"/>
      <c r="G36" s="103"/>
      <c r="H36" s="104"/>
      <c r="I36" s="105"/>
      <c r="J36" s="103"/>
      <c r="K36" s="104"/>
      <c r="L36" s="106"/>
      <c r="M36" s="107"/>
      <c r="N36" s="108"/>
      <c r="O36" s="109"/>
      <c r="P36" s="110"/>
      <c r="Q36" s="104"/>
      <c r="R36" s="105"/>
      <c r="S36" s="103"/>
      <c r="T36" s="104"/>
      <c r="U36" s="105"/>
      <c r="V36" s="103"/>
      <c r="W36" s="104"/>
      <c r="X36" s="105"/>
      <c r="Y36" s="103"/>
      <c r="Z36" s="104"/>
      <c r="AA36" s="105"/>
      <c r="AB36" s="103"/>
      <c r="AC36" s="104"/>
      <c r="AD36" s="105"/>
      <c r="AE36" s="110"/>
      <c r="AF36" s="247"/>
      <c r="AG36" s="178">
        <f>+'Einzug Q1 2014'!AU38</f>
        <v>-41</v>
      </c>
      <c r="AH36" s="24">
        <f>+'Einzug Q1 2014'!AV38</f>
        <v>-29</v>
      </c>
      <c r="AI36" s="56">
        <f>+'Einzug Q1 2014'!AX38</f>
        <v>-0.41379310344827586</v>
      </c>
    </row>
    <row r="37" spans="1:36" s="3" customFormat="1" x14ac:dyDescent="0.2">
      <c r="B37" s="36" t="s">
        <v>39</v>
      </c>
      <c r="C37" s="37"/>
      <c r="D37" s="111"/>
      <c r="E37" s="112"/>
      <c r="F37" s="113"/>
      <c r="G37" s="111"/>
      <c r="H37" s="112"/>
      <c r="I37" s="113"/>
      <c r="J37" s="111"/>
      <c r="K37" s="112"/>
      <c r="L37" s="114"/>
      <c r="M37" s="115"/>
      <c r="N37" s="116"/>
      <c r="O37" s="117"/>
      <c r="P37" s="118"/>
      <c r="Q37" s="112"/>
      <c r="R37" s="113"/>
      <c r="S37" s="111"/>
      <c r="T37" s="112"/>
      <c r="U37" s="113"/>
      <c r="V37" s="111"/>
      <c r="W37" s="112"/>
      <c r="X37" s="113"/>
      <c r="Y37" s="111"/>
      <c r="Z37" s="112"/>
      <c r="AA37" s="113"/>
      <c r="AB37" s="111"/>
      <c r="AC37" s="112"/>
      <c r="AD37" s="113"/>
      <c r="AE37" s="118"/>
      <c r="AF37" s="246"/>
      <c r="AG37" s="230">
        <f>+'Einzug Q1 2014'!AU39</f>
        <v>-124</v>
      </c>
      <c r="AH37" s="94">
        <f>+'Einzug Q1 2014'!AV39</f>
        <v>-116</v>
      </c>
      <c r="AI37" s="100">
        <f>+'Einzug Q1 2014'!AX39</f>
        <v>-6.8965517241379309E-2</v>
      </c>
    </row>
    <row r="38" spans="1:36" x14ac:dyDescent="0.2">
      <c r="A38" s="3"/>
      <c r="B38" s="12"/>
      <c r="C38" s="13"/>
      <c r="D38" s="119"/>
      <c r="E38" s="120"/>
      <c r="F38" s="121"/>
      <c r="G38" s="119"/>
      <c r="H38" s="120"/>
      <c r="I38" s="121"/>
      <c r="J38" s="119"/>
      <c r="K38" s="120"/>
      <c r="L38" s="122"/>
      <c r="M38" s="123"/>
      <c r="N38" s="124"/>
      <c r="O38" s="125"/>
      <c r="P38" s="126"/>
      <c r="Q38" s="120"/>
      <c r="R38" s="121"/>
      <c r="S38" s="119"/>
      <c r="T38" s="120"/>
      <c r="U38" s="121"/>
      <c r="V38" s="119"/>
      <c r="W38" s="120"/>
      <c r="X38" s="121"/>
      <c r="Y38" s="119"/>
      <c r="Z38" s="120"/>
      <c r="AA38" s="121"/>
      <c r="AB38" s="119"/>
      <c r="AC38" s="120"/>
      <c r="AD38" s="121"/>
      <c r="AE38" s="126"/>
      <c r="AF38" s="248"/>
      <c r="AG38" s="102"/>
      <c r="AH38" s="25"/>
      <c r="AI38" s="56"/>
      <c r="AJ38" s="3"/>
    </row>
    <row r="39" spans="1:36" s="3" customFormat="1" x14ac:dyDescent="0.2">
      <c r="B39" s="36" t="s">
        <v>13</v>
      </c>
      <c r="C39" s="37"/>
      <c r="D39" s="111"/>
      <c r="E39" s="112"/>
      <c r="F39" s="113"/>
      <c r="G39" s="111"/>
      <c r="H39" s="112"/>
      <c r="I39" s="113"/>
      <c r="J39" s="111"/>
      <c r="K39" s="112"/>
      <c r="L39" s="114"/>
      <c r="M39" s="115"/>
      <c r="N39" s="116"/>
      <c r="O39" s="117"/>
      <c r="P39" s="118"/>
      <c r="Q39" s="112"/>
      <c r="R39" s="113"/>
      <c r="S39" s="111"/>
      <c r="T39" s="112"/>
      <c r="U39" s="113"/>
      <c r="V39" s="111"/>
      <c r="W39" s="112"/>
      <c r="X39" s="113"/>
      <c r="Y39" s="111"/>
      <c r="Z39" s="112"/>
      <c r="AA39" s="113"/>
      <c r="AB39" s="111"/>
      <c r="AC39" s="112"/>
      <c r="AD39" s="113"/>
      <c r="AE39" s="118"/>
      <c r="AF39" s="246"/>
      <c r="AG39" s="230">
        <f>+'Einzug Q1 2014'!AU41</f>
        <v>-307</v>
      </c>
      <c r="AH39" s="94">
        <f>+'Einzug Q1 2014'!AV41</f>
        <v>-579</v>
      </c>
      <c r="AI39" s="100">
        <f>+'Einzug Q1 2014'!AX41</f>
        <v>0.46977547495682209</v>
      </c>
    </row>
    <row r="40" spans="1:36" x14ac:dyDescent="0.2">
      <c r="A40" s="3"/>
      <c r="B40" s="12"/>
      <c r="C40" s="13"/>
      <c r="D40" s="119"/>
      <c r="E40" s="120"/>
      <c r="F40" s="121"/>
      <c r="G40" s="119"/>
      <c r="H40" s="120"/>
      <c r="I40" s="121"/>
      <c r="J40" s="119"/>
      <c r="K40" s="120"/>
      <c r="L40" s="122"/>
      <c r="M40" s="123"/>
      <c r="N40" s="124"/>
      <c r="O40" s="125"/>
      <c r="P40" s="126"/>
      <c r="Q40" s="120"/>
      <c r="R40" s="121"/>
      <c r="S40" s="119"/>
      <c r="T40" s="120"/>
      <c r="U40" s="121"/>
      <c r="V40" s="119"/>
      <c r="W40" s="120"/>
      <c r="X40" s="121"/>
      <c r="Y40" s="119"/>
      <c r="Z40" s="120"/>
      <c r="AA40" s="121"/>
      <c r="AB40" s="119"/>
      <c r="AC40" s="120"/>
      <c r="AD40" s="121"/>
      <c r="AE40" s="126"/>
      <c r="AF40" s="248"/>
      <c r="AG40" s="102"/>
      <c r="AH40" s="25"/>
      <c r="AI40" s="55"/>
      <c r="AJ40" s="3"/>
    </row>
    <row r="41" spans="1:36" x14ac:dyDescent="0.2">
      <c r="B41" s="10" t="s">
        <v>14</v>
      </c>
      <c r="C41" s="11"/>
      <c r="D41" s="103"/>
      <c r="E41" s="104"/>
      <c r="F41" s="105"/>
      <c r="G41" s="103"/>
      <c r="H41" s="104"/>
      <c r="I41" s="105"/>
      <c r="J41" s="103"/>
      <c r="K41" s="104"/>
      <c r="L41" s="106"/>
      <c r="M41" s="107"/>
      <c r="N41" s="108"/>
      <c r="O41" s="109"/>
      <c r="P41" s="110"/>
      <c r="Q41" s="104"/>
      <c r="R41" s="105"/>
      <c r="S41" s="103"/>
      <c r="T41" s="104"/>
      <c r="U41" s="105"/>
      <c r="V41" s="103"/>
      <c r="W41" s="104"/>
      <c r="X41" s="105"/>
      <c r="Y41" s="103"/>
      <c r="Z41" s="104"/>
      <c r="AA41" s="105"/>
      <c r="AB41" s="103"/>
      <c r="AC41" s="104"/>
      <c r="AD41" s="105"/>
      <c r="AE41" s="110"/>
      <c r="AF41" s="247"/>
      <c r="AG41" s="178">
        <f>+'Einzug Q1 2014'!AU43</f>
        <v>-4</v>
      </c>
      <c r="AH41" s="24">
        <f>+'Einzug Q1 2014'!AV43</f>
        <v>-4</v>
      </c>
      <c r="AI41" s="55" t="str">
        <f>+'Einzug Q1 2014'!AX43</f>
        <v>-</v>
      </c>
    </row>
    <row r="42" spans="1:36" x14ac:dyDescent="0.2">
      <c r="B42" s="10" t="s">
        <v>18</v>
      </c>
      <c r="C42" s="11"/>
      <c r="D42" s="103"/>
      <c r="E42" s="104"/>
      <c r="F42" s="105"/>
      <c r="G42" s="103"/>
      <c r="H42" s="104"/>
      <c r="I42" s="105"/>
      <c r="J42" s="103"/>
      <c r="K42" s="104"/>
      <c r="L42" s="106"/>
      <c r="M42" s="107"/>
      <c r="N42" s="108"/>
      <c r="O42" s="109"/>
      <c r="P42" s="110"/>
      <c r="Q42" s="104"/>
      <c r="R42" s="105"/>
      <c r="S42" s="103"/>
      <c r="T42" s="104"/>
      <c r="U42" s="105"/>
      <c r="V42" s="103"/>
      <c r="W42" s="104"/>
      <c r="X42" s="105"/>
      <c r="Y42" s="103"/>
      <c r="Z42" s="104"/>
      <c r="AA42" s="105"/>
      <c r="AB42" s="103"/>
      <c r="AC42" s="104"/>
      <c r="AD42" s="105"/>
      <c r="AE42" s="110"/>
      <c r="AF42" s="247"/>
      <c r="AG42" s="178">
        <f>+'Einzug Q1 2014'!AU44</f>
        <v>59</v>
      </c>
      <c r="AH42" s="24">
        <f>+'Einzug Q1 2014'!AV44</f>
        <v>125</v>
      </c>
      <c r="AI42" s="55">
        <f>+'Einzug Q1 2014'!AX44</f>
        <v>-0.52800000000000002</v>
      </c>
    </row>
    <row r="43" spans="1:36" ht="12" thickBot="1" x14ac:dyDescent="0.25">
      <c r="B43" s="41" t="s">
        <v>30</v>
      </c>
      <c r="C43" s="42"/>
      <c r="D43" s="127"/>
      <c r="E43" s="128"/>
      <c r="F43" s="129"/>
      <c r="G43" s="127"/>
      <c r="H43" s="128"/>
      <c r="I43" s="129"/>
      <c r="J43" s="127"/>
      <c r="K43" s="128"/>
      <c r="L43" s="130"/>
      <c r="M43" s="131"/>
      <c r="N43" s="132"/>
      <c r="O43" s="133"/>
      <c r="P43" s="134"/>
      <c r="Q43" s="128"/>
      <c r="R43" s="129"/>
      <c r="S43" s="127"/>
      <c r="T43" s="128"/>
      <c r="U43" s="129"/>
      <c r="V43" s="127"/>
      <c r="W43" s="128"/>
      <c r="X43" s="129"/>
      <c r="Y43" s="127"/>
      <c r="Z43" s="128"/>
      <c r="AA43" s="129"/>
      <c r="AB43" s="127"/>
      <c r="AC43" s="128"/>
      <c r="AD43" s="129"/>
      <c r="AE43" s="134"/>
      <c r="AF43" s="249"/>
      <c r="AG43" s="238">
        <f>+'Einzug Q1 2014'!AU45</f>
        <v>0</v>
      </c>
      <c r="AH43" s="43">
        <f>+'Einzug Q1 2014'!AV45</f>
        <v>0</v>
      </c>
      <c r="AI43" s="89" t="str">
        <f>+'Einzug Q1 2014'!AX45</f>
        <v>-</v>
      </c>
    </row>
    <row r="44" spans="1:36" s="3" customFormat="1" ht="12" thickTop="1" x14ac:dyDescent="0.2">
      <c r="B44" s="12" t="s">
        <v>21</v>
      </c>
      <c r="C44" s="13"/>
      <c r="D44" s="119"/>
      <c r="E44" s="120"/>
      <c r="F44" s="121"/>
      <c r="G44" s="119"/>
      <c r="H44" s="120"/>
      <c r="I44" s="121"/>
      <c r="J44" s="119"/>
      <c r="K44" s="120"/>
      <c r="L44" s="122"/>
      <c r="M44" s="123"/>
      <c r="N44" s="124"/>
      <c r="O44" s="125"/>
      <c r="P44" s="126"/>
      <c r="Q44" s="120"/>
      <c r="R44" s="121"/>
      <c r="S44" s="119"/>
      <c r="T44" s="120"/>
      <c r="U44" s="121"/>
      <c r="V44" s="119"/>
      <c r="W44" s="120"/>
      <c r="X44" s="121"/>
      <c r="Y44" s="119"/>
      <c r="Z44" s="120"/>
      <c r="AA44" s="121"/>
      <c r="AB44" s="119"/>
      <c r="AC44" s="120"/>
      <c r="AD44" s="121"/>
      <c r="AE44" s="126"/>
      <c r="AF44" s="248"/>
      <c r="AG44" s="102">
        <f>+'Einzug Q1 2014'!AU46</f>
        <v>-252</v>
      </c>
      <c r="AH44" s="96">
        <f>+'Einzug Q1 2014'!AV46</f>
        <v>-458</v>
      </c>
      <c r="AI44" s="100">
        <f>+'Einzug Q1 2014'!AX46</f>
        <v>0.44978165938864628</v>
      </c>
    </row>
    <row r="45" spans="1:36" x14ac:dyDescent="0.2">
      <c r="A45" s="3"/>
      <c r="B45" s="12"/>
      <c r="C45" s="13"/>
      <c r="D45" s="119"/>
      <c r="E45" s="120"/>
      <c r="F45" s="121"/>
      <c r="G45" s="119"/>
      <c r="H45" s="120"/>
      <c r="I45" s="121"/>
      <c r="J45" s="119"/>
      <c r="K45" s="120"/>
      <c r="L45" s="122"/>
      <c r="M45" s="123"/>
      <c r="N45" s="124"/>
      <c r="O45" s="125"/>
      <c r="P45" s="126"/>
      <c r="Q45" s="120"/>
      <c r="R45" s="121"/>
      <c r="S45" s="119"/>
      <c r="T45" s="120"/>
      <c r="U45" s="121"/>
      <c r="V45" s="119"/>
      <c r="W45" s="120"/>
      <c r="X45" s="121"/>
      <c r="Y45" s="119"/>
      <c r="Z45" s="120"/>
      <c r="AA45" s="121"/>
      <c r="AB45" s="119"/>
      <c r="AC45" s="120"/>
      <c r="AD45" s="121"/>
      <c r="AE45" s="126"/>
      <c r="AF45" s="248"/>
      <c r="AG45" s="102"/>
      <c r="AH45" s="25"/>
      <c r="AI45" s="55"/>
      <c r="AJ45" s="3"/>
    </row>
    <row r="46" spans="1:36" x14ac:dyDescent="0.2">
      <c r="A46" s="3"/>
      <c r="B46" s="10" t="s">
        <v>19</v>
      </c>
      <c r="C46" s="11"/>
      <c r="D46" s="103"/>
      <c r="E46" s="104"/>
      <c r="F46" s="121"/>
      <c r="G46" s="119"/>
      <c r="H46" s="120"/>
      <c r="I46" s="121"/>
      <c r="J46" s="119"/>
      <c r="K46" s="120"/>
      <c r="L46" s="122"/>
      <c r="M46" s="123"/>
      <c r="N46" s="124"/>
      <c r="O46" s="125"/>
      <c r="P46" s="126"/>
      <c r="Q46" s="120"/>
      <c r="R46" s="121"/>
      <c r="S46" s="119"/>
      <c r="T46" s="120"/>
      <c r="U46" s="121"/>
      <c r="V46" s="119"/>
      <c r="W46" s="120"/>
      <c r="X46" s="121"/>
      <c r="Y46" s="119"/>
      <c r="Z46" s="120"/>
      <c r="AA46" s="121"/>
      <c r="AB46" s="119"/>
      <c r="AC46" s="120"/>
      <c r="AD46" s="121"/>
      <c r="AE46" s="126"/>
      <c r="AF46" s="248"/>
      <c r="AG46" s="273"/>
      <c r="AH46" s="274"/>
      <c r="AI46" s="262"/>
      <c r="AJ46" s="3"/>
    </row>
    <row r="47" spans="1:36" ht="12" thickBot="1" x14ac:dyDescent="0.25">
      <c r="B47" s="38" t="s">
        <v>31</v>
      </c>
      <c r="C47" s="39"/>
      <c r="D47" s="135"/>
      <c r="E47" s="136"/>
      <c r="F47" s="137"/>
      <c r="G47" s="135"/>
      <c r="H47" s="136"/>
      <c r="I47" s="137"/>
      <c r="J47" s="135"/>
      <c r="K47" s="136"/>
      <c r="L47" s="138"/>
      <c r="M47" s="139"/>
      <c r="N47" s="140"/>
      <c r="O47" s="141"/>
      <c r="P47" s="142"/>
      <c r="Q47" s="136"/>
      <c r="R47" s="137"/>
      <c r="S47" s="135"/>
      <c r="T47" s="136"/>
      <c r="U47" s="137"/>
      <c r="V47" s="135"/>
      <c r="W47" s="136"/>
      <c r="X47" s="137"/>
      <c r="Y47" s="135"/>
      <c r="Z47" s="136"/>
      <c r="AA47" s="137"/>
      <c r="AB47" s="135"/>
      <c r="AC47" s="136"/>
      <c r="AD47" s="137"/>
      <c r="AE47" s="142"/>
      <c r="AF47" s="250"/>
      <c r="AG47" s="239">
        <f>+'Einzug Q1 2014'!AU49</f>
        <v>-0.55000000000000004</v>
      </c>
      <c r="AH47" s="183">
        <f>+'Einzug Q1 2014'!AV49</f>
        <v>-1</v>
      </c>
      <c r="AI47" s="90">
        <f>+'Einzug Q1 2014'!AX49</f>
        <v>0.44999999999999996</v>
      </c>
    </row>
    <row r="48" spans="1:36" x14ac:dyDescent="0.2">
      <c r="AG48" s="11"/>
      <c r="AH48" s="184"/>
    </row>
    <row r="49" spans="2:35" ht="12" thickBot="1" x14ac:dyDescent="0.25">
      <c r="AG49" s="11"/>
      <c r="AH49" s="184"/>
    </row>
    <row r="50" spans="2:35" x14ac:dyDescent="0.2">
      <c r="B50" s="156" t="s">
        <v>112</v>
      </c>
      <c r="C50" s="157"/>
      <c r="D50" s="172"/>
      <c r="E50" s="158"/>
      <c r="F50" s="173"/>
      <c r="G50" s="172"/>
      <c r="H50" s="158"/>
      <c r="I50" s="173"/>
      <c r="J50" s="172"/>
      <c r="K50" s="158"/>
      <c r="L50" s="159"/>
      <c r="M50" s="193"/>
      <c r="N50" s="160"/>
      <c r="O50" s="194"/>
      <c r="P50" s="157"/>
      <c r="Q50" s="158"/>
      <c r="R50" s="173"/>
      <c r="S50" s="172"/>
      <c r="T50" s="158"/>
      <c r="U50" s="173"/>
      <c r="V50" s="172"/>
      <c r="W50" s="158"/>
      <c r="X50" s="173"/>
      <c r="Y50" s="172"/>
      <c r="Z50" s="158"/>
      <c r="AA50" s="173"/>
      <c r="AB50" s="172"/>
      <c r="AC50" s="158"/>
      <c r="AD50" s="173"/>
      <c r="AE50" s="172"/>
      <c r="AF50" s="158"/>
      <c r="AG50" s="185"/>
      <c r="AH50" s="186"/>
      <c r="AI50" s="161"/>
    </row>
    <row r="51" spans="2:35" x14ac:dyDescent="0.2">
      <c r="B51" s="5" t="s">
        <v>113</v>
      </c>
      <c r="D51" s="254">
        <f>+'Einzug Q1 2014'!H53</f>
        <v>-245.26769760999997</v>
      </c>
      <c r="E51" s="16">
        <f>+'Einzug Q1 2014'!I53</f>
        <v>-390</v>
      </c>
      <c r="F51" s="68">
        <f>+'Einzug Q1 2014'!K53</f>
        <v>0.37110846766666672</v>
      </c>
      <c r="G51" s="254">
        <f>+'Einzug Q1 2014'!L53</f>
        <v>4.7804013799999998</v>
      </c>
      <c r="H51" s="16">
        <f>+'Einzug Q1 2014'!M53</f>
        <v>-20</v>
      </c>
      <c r="I51" s="68" t="str">
        <f>+'Einzug Q1 2014'!O53</f>
        <v/>
      </c>
      <c r="J51" s="254">
        <f>+'Einzug Q1 2014'!P53</f>
        <v>-53.185562099999999</v>
      </c>
      <c r="K51" s="16">
        <f>+'Einzug Q1 2014'!Q53</f>
        <v>-55</v>
      </c>
      <c r="L51" s="54">
        <f>+'Einzug Q1 2014'!S53</f>
        <v>3.2989780000000024E-2</v>
      </c>
      <c r="M51" s="88">
        <f>+'Einzug Q1 2014'!T53</f>
        <v>-312</v>
      </c>
      <c r="N51" s="16">
        <f>+'Einzug Q1 2014'!U53</f>
        <v>-503</v>
      </c>
      <c r="O51" s="55">
        <f>+'Einzug Q1 2014'!W53</f>
        <v>0.3797216699801193</v>
      </c>
      <c r="P51" s="17">
        <f>+'Einzug Q1 2014'!X53</f>
        <v>24</v>
      </c>
      <c r="Q51" s="16">
        <f>+'Einzug Q1 2014'!Y53</f>
        <v>33</v>
      </c>
      <c r="R51" s="68">
        <f>+'Einzug Q1 2014'!AA53</f>
        <v>-0.27272727272727271</v>
      </c>
      <c r="S51" s="15">
        <f>+'Einzug Q1 2014'!AB53</f>
        <v>113</v>
      </c>
      <c r="T51" s="16">
        <f>+'Einzug Q1 2014'!AC53</f>
        <v>76</v>
      </c>
      <c r="U51" s="68">
        <f>+'Einzug Q1 2014'!AE53</f>
        <v>0.48684210526315791</v>
      </c>
      <c r="V51" s="15">
        <f>+'Einzug Q1 2014'!AF53</f>
        <v>5</v>
      </c>
      <c r="W51" s="16">
        <f>+'Einzug Q1 2014'!AG53</f>
        <v>2</v>
      </c>
      <c r="X51" s="68">
        <f>+'Einzug Q1 2014'!AI53</f>
        <v>1.5</v>
      </c>
      <c r="Y51" s="15">
        <f>+'Einzug Q1 2014'!AJ53</f>
        <v>-5.5</v>
      </c>
      <c r="Z51" s="16">
        <f>+'Einzug Q1 2014'!AK53</f>
        <v>-8</v>
      </c>
      <c r="AA51" s="68">
        <f>+'Einzug Q1 2014'!AM53</f>
        <v>0.3125</v>
      </c>
      <c r="AB51" s="15">
        <f>+'Einzug Q1 2014'!AN53</f>
        <v>-27</v>
      </c>
      <c r="AC51" s="16">
        <f>+'Einzug Q1 2014'!AO53</f>
        <v>-91</v>
      </c>
      <c r="AD51" s="68">
        <f>+'Einzug Q1 2014'!AQ53</f>
        <v>0.70329670329670335</v>
      </c>
      <c r="AE51" s="103"/>
      <c r="AF51" s="104"/>
      <c r="AG51" s="15">
        <f>+'Einzug Q1 2014'!AU53</f>
        <v>-232</v>
      </c>
      <c r="AH51" s="16">
        <f>+'Einzug Q1 2014'!AV53</f>
        <v>-496</v>
      </c>
      <c r="AI51" s="55">
        <f>+'Einzug Q1 2014'!AX53</f>
        <v>0.532258064516129</v>
      </c>
    </row>
    <row r="52" spans="2:35" x14ac:dyDescent="0.2">
      <c r="B52" s="146" t="s">
        <v>114</v>
      </c>
      <c r="C52" s="145"/>
      <c r="D52" s="254">
        <f>+'Einzug Q1 2014'!H54</f>
        <v>-55.094496689999943</v>
      </c>
      <c r="E52" s="16">
        <f>+'Einzug Q1 2014'!I54</f>
        <v>-74</v>
      </c>
      <c r="F52" s="68">
        <f>+'Einzug Q1 2014'!K54</f>
        <v>0.25547977445946024</v>
      </c>
      <c r="G52" s="254">
        <f>+'Einzug Q1 2014'!L54</f>
        <v>61.630290300000006</v>
      </c>
      <c r="H52" s="16">
        <f>+'Einzug Q1 2014'!M54</f>
        <v>60</v>
      </c>
      <c r="I52" s="68">
        <f>+'Einzug Q1 2014'!O54</f>
        <v>2.7171505000000096E-2</v>
      </c>
      <c r="J52" s="254">
        <f>+'Einzug Q1 2014'!P54</f>
        <v>-28.382861839999997</v>
      </c>
      <c r="K52" s="16">
        <f>+'Einzug Q1 2014'!Q54</f>
        <v>-22</v>
      </c>
      <c r="L52" s="54">
        <f>+'Einzug Q1 2014'!S54</f>
        <v>-0.2901300836363635</v>
      </c>
      <c r="M52" s="88">
        <f>+'Einzug Q1 2014'!T54</f>
        <v>-41</v>
      </c>
      <c r="N52" s="16">
        <f>+'Einzug Q1 2014'!U54</f>
        <v>-74</v>
      </c>
      <c r="O52" s="55">
        <f>+'Einzug Q1 2014'!W54</f>
        <v>0.44594594594594594</v>
      </c>
      <c r="P52" s="17">
        <f>+'Einzug Q1 2014'!X54</f>
        <v>38</v>
      </c>
      <c r="Q52" s="16">
        <f>+'Einzug Q1 2014'!Y54</f>
        <v>40</v>
      </c>
      <c r="R52" s="68">
        <f>+'Einzug Q1 2014'!AA54</f>
        <v>-0.05</v>
      </c>
      <c r="S52" s="15">
        <f>+'Einzug Q1 2014'!AB54</f>
        <v>135</v>
      </c>
      <c r="T52" s="16">
        <f>+'Einzug Q1 2014'!AC54</f>
        <v>100</v>
      </c>
      <c r="U52" s="68">
        <f>+'Einzug Q1 2014'!AE54</f>
        <v>0.35</v>
      </c>
      <c r="V52" s="15">
        <f>+'Einzug Q1 2014'!AF54</f>
        <v>14</v>
      </c>
      <c r="W52" s="16">
        <f>+'Einzug Q1 2014'!AG54</f>
        <v>11</v>
      </c>
      <c r="X52" s="68">
        <f>+'Einzug Q1 2014'!AI54</f>
        <v>0.27272727272727271</v>
      </c>
      <c r="Y52" s="15">
        <f>+'Einzug Q1 2014'!AJ54</f>
        <v>9.5</v>
      </c>
      <c r="Z52" s="16">
        <f>+'Einzug Q1 2014'!AK54</f>
        <v>8</v>
      </c>
      <c r="AA52" s="68">
        <f>+'Einzug Q1 2014'!AM54</f>
        <v>0.1875</v>
      </c>
      <c r="AB52" s="15">
        <f>+'Einzug Q1 2014'!AN54</f>
        <v>-7</v>
      </c>
      <c r="AC52" s="16">
        <f>+'Einzug Q1 2014'!AO54</f>
        <v>-82</v>
      </c>
      <c r="AD52" s="68">
        <f>+'Einzug Q1 2014'!AQ54</f>
        <v>0.91463414634146345</v>
      </c>
      <c r="AE52" s="103"/>
      <c r="AF52" s="104"/>
      <c r="AG52" s="15">
        <f>+'Einzug Q1 2014'!AU54</f>
        <v>108</v>
      </c>
      <c r="AH52" s="16">
        <f>+'Einzug Q1 2014'!AV54</f>
        <v>-2</v>
      </c>
      <c r="AI52" s="55" t="str">
        <f>+'Einzug Q1 2014'!AX54</f>
        <v/>
      </c>
    </row>
    <row r="53" spans="2:35" x14ac:dyDescent="0.2">
      <c r="B53" s="5" t="s">
        <v>115</v>
      </c>
      <c r="D53" s="174"/>
      <c r="E53" s="165"/>
      <c r="F53" s="175"/>
      <c r="G53" s="174"/>
      <c r="H53" s="165"/>
      <c r="I53" s="175"/>
      <c r="J53" s="174"/>
      <c r="K53" s="165"/>
      <c r="L53" s="166"/>
      <c r="M53" s="195"/>
      <c r="N53" s="167"/>
      <c r="O53" s="196"/>
      <c r="P53" s="164"/>
      <c r="Q53" s="165"/>
      <c r="R53" s="175"/>
      <c r="S53" s="174"/>
      <c r="T53" s="165"/>
      <c r="U53" s="175"/>
      <c r="V53" s="174"/>
      <c r="W53" s="165"/>
      <c r="X53" s="175"/>
      <c r="Y53" s="174"/>
      <c r="Z53" s="165"/>
      <c r="AA53" s="175"/>
      <c r="AB53" s="174"/>
      <c r="AC53" s="165"/>
      <c r="AD53" s="175"/>
      <c r="AE53" s="174"/>
      <c r="AF53" s="165"/>
      <c r="AG53" s="15">
        <f>+'Einzug Q1 2014'!AU55</f>
        <v>5224</v>
      </c>
      <c r="AH53" s="16">
        <f>+'Einzug Q1 2014'!AV55</f>
        <v>4578</v>
      </c>
      <c r="AI53" s="55">
        <f>+'Einzug Q1 2014'!AX55</f>
        <v>0.14110965487112276</v>
      </c>
    </row>
    <row r="54" spans="2:35" x14ac:dyDescent="0.2">
      <c r="B54" s="5" t="s">
        <v>117</v>
      </c>
      <c r="D54" s="174"/>
      <c r="E54" s="165"/>
      <c r="F54" s="175"/>
      <c r="G54" s="174"/>
      <c r="H54" s="165"/>
      <c r="I54" s="175"/>
      <c r="J54" s="174"/>
      <c r="K54" s="165"/>
      <c r="L54" s="166"/>
      <c r="M54" s="195"/>
      <c r="N54" s="167"/>
      <c r="O54" s="196"/>
      <c r="P54" s="164"/>
      <c r="Q54" s="165"/>
      <c r="R54" s="175"/>
      <c r="S54" s="174"/>
      <c r="T54" s="165"/>
      <c r="U54" s="175"/>
      <c r="V54" s="174"/>
      <c r="W54" s="165"/>
      <c r="X54" s="175"/>
      <c r="Y54" s="174"/>
      <c r="Z54" s="165"/>
      <c r="AA54" s="175"/>
      <c r="AB54" s="174"/>
      <c r="AC54" s="165"/>
      <c r="AD54" s="175"/>
      <c r="AE54" s="174"/>
      <c r="AF54" s="165"/>
      <c r="AG54" s="15">
        <f>+'Einzug Q1 2014'!AU56</f>
        <v>29249</v>
      </c>
      <c r="AH54" s="16">
        <f>+'Einzug Q1 2014'!AV56</f>
        <v>29749</v>
      </c>
      <c r="AI54" s="55">
        <f>+'Einzug Q1 2014'!AX56</f>
        <v>-1.6807287639920669E-2</v>
      </c>
    </row>
    <row r="55" spans="2:35" x14ac:dyDescent="0.2">
      <c r="B55" s="5" t="s">
        <v>118</v>
      </c>
      <c r="D55" s="174"/>
      <c r="E55" s="165"/>
      <c r="F55" s="175"/>
      <c r="G55" s="174"/>
      <c r="H55" s="165"/>
      <c r="I55" s="175"/>
      <c r="J55" s="174"/>
      <c r="K55" s="165"/>
      <c r="L55" s="166"/>
      <c r="M55" s="195"/>
      <c r="N55" s="167"/>
      <c r="O55" s="196"/>
      <c r="P55" s="164"/>
      <c r="Q55" s="165"/>
      <c r="R55" s="175"/>
      <c r="S55" s="174"/>
      <c r="T55" s="165"/>
      <c r="U55" s="175"/>
      <c r="V55" s="174"/>
      <c r="W55" s="165"/>
      <c r="X55" s="175"/>
      <c r="Y55" s="174"/>
      <c r="Z55" s="165"/>
      <c r="AA55" s="175"/>
      <c r="AB55" s="174"/>
      <c r="AC55" s="165"/>
      <c r="AD55" s="175"/>
      <c r="AE55" s="174"/>
      <c r="AF55" s="165"/>
      <c r="AG55" s="204">
        <f>+'Einzug Q1 2014'!AU57</f>
        <v>0.17860439673151218</v>
      </c>
      <c r="AH55" s="209">
        <f>+'Einzug Q1 2014'!AV57</f>
        <v>0.15388752563111366</v>
      </c>
      <c r="AI55" s="55"/>
    </row>
    <row r="56" spans="2:35" x14ac:dyDescent="0.2">
      <c r="B56" s="5" t="s">
        <v>116</v>
      </c>
      <c r="D56" s="174"/>
      <c r="E56" s="165"/>
      <c r="F56" s="175"/>
      <c r="G56" s="174"/>
      <c r="H56" s="165"/>
      <c r="I56" s="175"/>
      <c r="J56" s="174"/>
      <c r="K56" s="165"/>
      <c r="L56" s="166"/>
      <c r="M56" s="195"/>
      <c r="N56" s="167"/>
      <c r="O56" s="196"/>
      <c r="P56" s="164"/>
      <c r="Q56" s="165"/>
      <c r="R56" s="175"/>
      <c r="S56" s="174"/>
      <c r="T56" s="165"/>
      <c r="U56" s="175"/>
      <c r="V56" s="174"/>
      <c r="W56" s="165"/>
      <c r="X56" s="175"/>
      <c r="Y56" s="174"/>
      <c r="Z56" s="165"/>
      <c r="AA56" s="175"/>
      <c r="AB56" s="174"/>
      <c r="AC56" s="165"/>
      <c r="AD56" s="175"/>
      <c r="AE56" s="174"/>
      <c r="AF56" s="165"/>
      <c r="AG56" s="15">
        <f>+'Einzug Q1 2014'!AU58</f>
        <v>1639</v>
      </c>
      <c r="AH56" s="16">
        <f>+'Einzug Q1 2014'!AV58</f>
        <v>1700</v>
      </c>
      <c r="AI56" s="55">
        <f>+'Einzug Q1 2014'!AX58</f>
        <v>-3.5882352941176469E-2</v>
      </c>
    </row>
    <row r="57" spans="2:35" ht="12" thickBot="1" x14ac:dyDescent="0.25">
      <c r="B57" s="162" t="s">
        <v>119</v>
      </c>
      <c r="C57" s="163"/>
      <c r="D57" s="176"/>
      <c r="E57" s="169"/>
      <c r="F57" s="177"/>
      <c r="G57" s="176"/>
      <c r="H57" s="169"/>
      <c r="I57" s="177"/>
      <c r="J57" s="176"/>
      <c r="K57" s="169"/>
      <c r="L57" s="170"/>
      <c r="M57" s="197"/>
      <c r="N57" s="171"/>
      <c r="O57" s="198"/>
      <c r="P57" s="168"/>
      <c r="Q57" s="169"/>
      <c r="R57" s="177"/>
      <c r="S57" s="176"/>
      <c r="T57" s="169"/>
      <c r="U57" s="177"/>
      <c r="V57" s="176"/>
      <c r="W57" s="169"/>
      <c r="X57" s="177"/>
      <c r="Y57" s="176"/>
      <c r="Z57" s="169"/>
      <c r="AA57" s="177"/>
      <c r="AB57" s="176"/>
      <c r="AC57" s="169"/>
      <c r="AD57" s="177"/>
      <c r="AE57" s="176"/>
      <c r="AF57" s="169"/>
      <c r="AG57" s="40">
        <f>+'Einzug Q1 2014'!AU59</f>
        <v>5378</v>
      </c>
      <c r="AH57" s="29">
        <f>+'Einzug Q1 2014'!AV59</f>
        <v>5914</v>
      </c>
      <c r="AI57" s="90">
        <f>+'Einzug Q1 2014'!AX59</f>
        <v>-9.0632397700372E-2</v>
      </c>
    </row>
    <row r="59" spans="2:35" x14ac:dyDescent="0.2">
      <c r="B59" s="1" t="s">
        <v>121</v>
      </c>
    </row>
    <row r="60" spans="2:35" x14ac:dyDescent="0.2">
      <c r="B60" s="1" t="s">
        <v>122</v>
      </c>
    </row>
    <row r="61" spans="2:35" x14ac:dyDescent="0.2">
      <c r="B61" s="1" t="s">
        <v>123</v>
      </c>
    </row>
  </sheetData>
  <mergeCells count="14">
    <mergeCell ref="AG4:AI5"/>
    <mergeCell ref="AE4:AF4"/>
    <mergeCell ref="B1:C2"/>
    <mergeCell ref="B4:C6"/>
    <mergeCell ref="D4:O4"/>
    <mergeCell ref="P4:R5"/>
    <mergeCell ref="S4:U5"/>
    <mergeCell ref="V4:X5"/>
    <mergeCell ref="D5:F5"/>
    <mergeCell ref="G5:I5"/>
    <mergeCell ref="J5:L5"/>
    <mergeCell ref="M5:O5"/>
    <mergeCell ref="Y4:AA5"/>
    <mergeCell ref="AB4:AD5"/>
  </mergeCells>
  <pageMargins left="0.23622047244094491" right="0.23622047244094491" top="0.74803149606299213" bottom="0.74803149606299213" header="0.31496062992125984" footer="0.31496062992125984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3"/>
  <sheetViews>
    <sheetView showGridLines="0" topLeftCell="F1" zoomScaleNormal="100" workbookViewId="0">
      <selection activeCell="F20" sqref="F20"/>
    </sheetView>
  </sheetViews>
  <sheetFormatPr defaultRowHeight="11.25" outlineLevelCol="1" x14ac:dyDescent="0.2"/>
  <cols>
    <col min="1" max="2" width="11" style="1" hidden="1" customWidth="1" outlineLevel="1"/>
    <col min="3" max="3" width="15.875" style="1" hidden="1" customWidth="1" outlineLevel="1"/>
    <col min="4" max="4" width="11" style="1" hidden="1" customWidth="1" outlineLevel="1"/>
    <col min="5" max="5" width="25.125" style="1" hidden="1" customWidth="1" outlineLevel="1"/>
    <col min="6" max="6" width="2.75" style="1" customWidth="1" collapsed="1"/>
    <col min="7" max="7" width="20.5" style="1" customWidth="1"/>
    <col min="8" max="8" width="6.75" style="1" customWidth="1"/>
    <col min="9" max="10" width="6.5" style="2" customWidth="1"/>
    <col min="11" max="11" width="6.625" style="47" customWidth="1"/>
    <col min="12" max="12" width="4.875" style="1" bestFit="1" customWidth="1"/>
    <col min="13" max="13" width="4.375" style="2" bestFit="1" customWidth="1"/>
    <col min="14" max="14" width="4.375" style="2" customWidth="1"/>
    <col min="15" max="15" width="6.125" style="47" bestFit="1" customWidth="1"/>
    <col min="16" max="16" width="4.375" style="1" bestFit="1" customWidth="1"/>
    <col min="17" max="17" width="4.375" style="2" bestFit="1" customWidth="1"/>
    <col min="18" max="18" width="4.375" style="2" customWidth="1"/>
    <col min="19" max="19" width="6.125" style="47" bestFit="1" customWidth="1"/>
    <col min="20" max="20" width="5.75" style="57" customWidth="1"/>
    <col min="21" max="21" width="5.125" style="57" bestFit="1" customWidth="1"/>
    <col min="22" max="22" width="5.125" style="57" customWidth="1"/>
    <col min="23" max="23" width="8" style="47" customWidth="1"/>
    <col min="24" max="24" width="6.625" style="1" bestFit="1" customWidth="1"/>
    <col min="25" max="25" width="4.375" style="2" bestFit="1" customWidth="1"/>
    <col min="26" max="26" width="4.375" style="2" customWidth="1"/>
    <col min="27" max="27" width="6.125" style="47" bestFit="1" customWidth="1"/>
    <col min="28" max="28" width="4.375" style="1" bestFit="1" customWidth="1"/>
    <col min="29" max="29" width="4.375" style="2" bestFit="1" customWidth="1"/>
    <col min="30" max="30" width="4.375" style="2" customWidth="1"/>
    <col min="31" max="31" width="6.125" style="47" bestFit="1" customWidth="1"/>
    <col min="32" max="32" width="3.875" style="1" bestFit="1" customWidth="1"/>
    <col min="33" max="33" width="3.875" style="2" bestFit="1" customWidth="1"/>
    <col min="34" max="34" width="3.875" style="2" customWidth="1"/>
    <col min="35" max="35" width="6.125" style="47" bestFit="1" customWidth="1"/>
    <col min="36" max="36" width="4.375" style="1" bestFit="1" customWidth="1"/>
    <col min="37" max="37" width="4.375" style="2" bestFit="1" customWidth="1"/>
    <col min="38" max="38" width="4.375" style="2" customWidth="1"/>
    <col min="39" max="39" width="6.125" style="47" bestFit="1" customWidth="1"/>
    <col min="40" max="40" width="4.375" style="1" bestFit="1" customWidth="1"/>
    <col min="41" max="41" width="4.375" style="2" bestFit="1" customWidth="1"/>
    <col min="42" max="42" width="4.375" style="2" customWidth="1"/>
    <col min="43" max="43" width="8.25" style="47" customWidth="1"/>
    <col min="44" max="44" width="4.375" style="1" bestFit="1" customWidth="1"/>
    <col min="45" max="45" width="4.375" style="2" bestFit="1" customWidth="1"/>
    <col min="46" max="46" width="6.125" style="47" bestFit="1" customWidth="1"/>
    <col min="47" max="47" width="6" style="1" customWidth="1"/>
    <col min="48" max="48" width="5.125" style="2" bestFit="1" customWidth="1"/>
    <col min="49" max="49" width="8.375" style="2" customWidth="1"/>
    <col min="50" max="50" width="9.125" style="54" customWidth="1"/>
    <col min="51" max="52" width="5.25" style="1" customWidth="1"/>
    <col min="53" max="53" width="31.875" style="1" bestFit="1" customWidth="1"/>
    <col min="54" max="54" width="6.375" style="1" customWidth="1"/>
    <col min="55" max="55" width="39.5" style="1" customWidth="1"/>
    <col min="56" max="256" width="11" style="1" customWidth="1"/>
    <col min="257" max="16384" width="9" style="1"/>
  </cols>
  <sheetData>
    <row r="1" spans="3:61" x14ac:dyDescent="0.2">
      <c r="AU1" s="1">
        <v>8</v>
      </c>
      <c r="AV1" s="2">
        <v>9</v>
      </c>
    </row>
    <row r="2" spans="3:61" x14ac:dyDescent="0.2">
      <c r="F2" s="295"/>
      <c r="G2" s="295"/>
      <c r="AU2" s="1">
        <v>4</v>
      </c>
      <c r="AV2" s="2">
        <v>5</v>
      </c>
      <c r="AW2" s="2">
        <v>6</v>
      </c>
      <c r="AX2" s="2">
        <v>8</v>
      </c>
    </row>
    <row r="3" spans="3:61" ht="23.25" customHeight="1" x14ac:dyDescent="0.2">
      <c r="F3" s="295"/>
      <c r="G3" s="295"/>
      <c r="I3" s="66">
        <v>2014</v>
      </c>
      <c r="J3" s="66"/>
      <c r="AU3" s="1">
        <v>6</v>
      </c>
      <c r="AV3" s="2">
        <v>7</v>
      </c>
    </row>
    <row r="4" spans="3:61" ht="23.25" customHeight="1" x14ac:dyDescent="0.2">
      <c r="E4" s="200" t="s">
        <v>127</v>
      </c>
      <c r="F4" s="199"/>
      <c r="G4" s="199"/>
      <c r="H4" s="2">
        <v>2</v>
      </c>
      <c r="I4" s="2">
        <v>3</v>
      </c>
      <c r="L4" s="2">
        <v>4</v>
      </c>
      <c r="M4" s="2">
        <v>5</v>
      </c>
      <c r="P4" s="2">
        <v>6</v>
      </c>
      <c r="Q4" s="2">
        <v>7</v>
      </c>
      <c r="T4" s="2">
        <v>14</v>
      </c>
      <c r="U4" s="2">
        <v>15</v>
      </c>
      <c r="X4" s="1">
        <v>9</v>
      </c>
      <c r="AU4" s="1">
        <v>9</v>
      </c>
      <c r="AV4" s="2">
        <v>10</v>
      </c>
      <c r="AW4" s="2">
        <v>11</v>
      </c>
    </row>
    <row r="5" spans="3:61" ht="12" thickBot="1" x14ac:dyDescent="0.25">
      <c r="E5" s="200" t="s">
        <v>127</v>
      </c>
      <c r="H5" s="2">
        <v>3</v>
      </c>
      <c r="I5" s="2">
        <v>4</v>
      </c>
      <c r="L5" s="2">
        <v>5</v>
      </c>
      <c r="M5" s="2">
        <v>6</v>
      </c>
      <c r="P5" s="2">
        <v>7</v>
      </c>
      <c r="Q5" s="2">
        <v>8</v>
      </c>
      <c r="T5" s="2">
        <v>2</v>
      </c>
      <c r="U5" s="2">
        <v>3</v>
      </c>
      <c r="V5" s="2"/>
      <c r="X5" s="2">
        <v>4</v>
      </c>
      <c r="Y5" s="2">
        <v>5</v>
      </c>
      <c r="AB5" s="2">
        <v>6</v>
      </c>
      <c r="AC5" s="2">
        <v>7</v>
      </c>
      <c r="AF5" s="2">
        <v>8</v>
      </c>
      <c r="AG5" s="2">
        <v>9</v>
      </c>
      <c r="AJ5" s="2">
        <v>10</v>
      </c>
      <c r="AK5" s="2">
        <v>11</v>
      </c>
      <c r="AN5" s="2">
        <v>14</v>
      </c>
      <c r="AO5" s="2">
        <v>15</v>
      </c>
      <c r="AR5" s="2">
        <v>16</v>
      </c>
      <c r="AS5" s="2">
        <v>17</v>
      </c>
      <c r="AU5" s="2">
        <v>18</v>
      </c>
      <c r="AV5" s="2">
        <v>19</v>
      </c>
      <c r="BD5" s="1">
        <v>4</v>
      </c>
      <c r="BE5" s="1">
        <v>5</v>
      </c>
    </row>
    <row r="6" spans="3:61" ht="12" thickBot="1" x14ac:dyDescent="0.25">
      <c r="E6" s="3"/>
      <c r="F6" s="296" t="s">
        <v>47</v>
      </c>
      <c r="G6" s="297"/>
      <c r="H6" s="302" t="s">
        <v>44</v>
      </c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4"/>
      <c r="X6" s="282" t="s">
        <v>2</v>
      </c>
      <c r="Y6" s="283"/>
      <c r="Z6" s="283"/>
      <c r="AA6" s="284"/>
      <c r="AB6" s="282" t="s">
        <v>1</v>
      </c>
      <c r="AC6" s="283"/>
      <c r="AD6" s="283"/>
      <c r="AE6" s="284"/>
      <c r="AF6" s="282" t="s">
        <v>3</v>
      </c>
      <c r="AG6" s="283"/>
      <c r="AH6" s="283"/>
      <c r="AI6" s="284"/>
      <c r="AJ6" s="282" t="s">
        <v>4</v>
      </c>
      <c r="AK6" s="283"/>
      <c r="AL6" s="283"/>
      <c r="AM6" s="284"/>
      <c r="AN6" s="282" t="s">
        <v>5</v>
      </c>
      <c r="AO6" s="283"/>
      <c r="AP6" s="283"/>
      <c r="AQ6" s="284"/>
      <c r="AR6" s="283" t="s">
        <v>6</v>
      </c>
      <c r="AS6" s="283"/>
      <c r="AT6" s="294"/>
      <c r="AU6" s="288" t="s">
        <v>7</v>
      </c>
      <c r="AV6" s="289"/>
      <c r="AW6" s="289"/>
      <c r="AX6" s="290"/>
      <c r="AY6" s="3"/>
      <c r="AZ6" s="3"/>
      <c r="BA6" s="3"/>
      <c r="BB6" s="296" t="s">
        <v>46</v>
      </c>
      <c r="BC6" s="306"/>
      <c r="BD6" s="289" t="s">
        <v>45</v>
      </c>
      <c r="BE6" s="289"/>
      <c r="BF6" s="289"/>
      <c r="BG6" s="290"/>
    </row>
    <row r="7" spans="3:61" x14ac:dyDescent="0.2">
      <c r="E7" s="4"/>
      <c r="F7" s="298"/>
      <c r="G7" s="299"/>
      <c r="H7" s="276" t="s">
        <v>43</v>
      </c>
      <c r="I7" s="276"/>
      <c r="J7" s="276"/>
      <c r="K7" s="276"/>
      <c r="L7" s="276" t="s">
        <v>32</v>
      </c>
      <c r="M7" s="276"/>
      <c r="N7" s="276"/>
      <c r="O7" s="276"/>
      <c r="P7" s="276" t="s">
        <v>0</v>
      </c>
      <c r="Q7" s="277"/>
      <c r="R7" s="309"/>
      <c r="S7" s="278"/>
      <c r="T7" s="279" t="s">
        <v>42</v>
      </c>
      <c r="U7" s="280"/>
      <c r="V7" s="280"/>
      <c r="W7" s="281"/>
      <c r="X7" s="286"/>
      <c r="Y7" s="286"/>
      <c r="Z7" s="286"/>
      <c r="AA7" s="287"/>
      <c r="AB7" s="285"/>
      <c r="AC7" s="286"/>
      <c r="AD7" s="286"/>
      <c r="AE7" s="287"/>
      <c r="AF7" s="285"/>
      <c r="AG7" s="286"/>
      <c r="AH7" s="286"/>
      <c r="AI7" s="287"/>
      <c r="AJ7" s="285"/>
      <c r="AK7" s="286"/>
      <c r="AL7" s="286"/>
      <c r="AM7" s="287"/>
      <c r="AN7" s="285"/>
      <c r="AO7" s="286"/>
      <c r="AP7" s="286"/>
      <c r="AQ7" s="287"/>
      <c r="AR7" s="286"/>
      <c r="AS7" s="286"/>
      <c r="AT7" s="305"/>
      <c r="AU7" s="291"/>
      <c r="AV7" s="292"/>
      <c r="AW7" s="292"/>
      <c r="AX7" s="293"/>
      <c r="AY7" s="4"/>
      <c r="AZ7" s="4"/>
      <c r="BA7" s="4"/>
      <c r="BB7" s="298"/>
      <c r="BC7" s="307"/>
      <c r="BD7" s="292"/>
      <c r="BE7" s="292"/>
      <c r="BF7" s="292"/>
      <c r="BG7" s="293"/>
    </row>
    <row r="8" spans="3:61" x14ac:dyDescent="0.2">
      <c r="E8" s="22"/>
      <c r="F8" s="300"/>
      <c r="G8" s="301"/>
      <c r="H8" s="70">
        <v>2014</v>
      </c>
      <c r="I8" s="71">
        <v>2013</v>
      </c>
      <c r="J8" s="71"/>
      <c r="K8" s="72" t="s">
        <v>41</v>
      </c>
      <c r="L8" s="70">
        <v>2014</v>
      </c>
      <c r="M8" s="71">
        <v>2013</v>
      </c>
      <c r="N8" s="71"/>
      <c r="O8" s="72" t="s">
        <v>41</v>
      </c>
      <c r="P8" s="70">
        <v>2014</v>
      </c>
      <c r="Q8" s="71">
        <v>2013</v>
      </c>
      <c r="R8" s="71"/>
      <c r="S8" s="73" t="s">
        <v>41</v>
      </c>
      <c r="T8" s="74">
        <v>2014</v>
      </c>
      <c r="U8" s="75">
        <v>2013</v>
      </c>
      <c r="V8" s="75"/>
      <c r="W8" s="76" t="s">
        <v>41</v>
      </c>
      <c r="X8" s="77">
        <v>2014</v>
      </c>
      <c r="Y8" s="71">
        <v>2013</v>
      </c>
      <c r="Z8" s="71"/>
      <c r="AA8" s="72" t="s">
        <v>41</v>
      </c>
      <c r="AB8" s="70">
        <v>2014</v>
      </c>
      <c r="AC8" s="71">
        <v>2013</v>
      </c>
      <c r="AD8" s="71"/>
      <c r="AE8" s="72" t="s">
        <v>41</v>
      </c>
      <c r="AF8" s="70">
        <v>2014</v>
      </c>
      <c r="AG8" s="71">
        <v>2013</v>
      </c>
      <c r="AH8" s="71"/>
      <c r="AI8" s="72" t="s">
        <v>41</v>
      </c>
      <c r="AJ8" s="70">
        <v>2014</v>
      </c>
      <c r="AK8" s="71">
        <v>2013</v>
      </c>
      <c r="AL8" s="71"/>
      <c r="AM8" s="72" t="s">
        <v>41</v>
      </c>
      <c r="AN8" s="70">
        <v>2014</v>
      </c>
      <c r="AO8" s="71">
        <v>2013</v>
      </c>
      <c r="AP8" s="71"/>
      <c r="AQ8" s="72" t="s">
        <v>41</v>
      </c>
      <c r="AR8" s="77">
        <v>2014</v>
      </c>
      <c r="AS8" s="71">
        <v>2013</v>
      </c>
      <c r="AT8" s="76" t="s">
        <v>41</v>
      </c>
      <c r="AU8" s="78">
        <v>2012</v>
      </c>
      <c r="AV8" s="71">
        <v>2011</v>
      </c>
      <c r="AW8" s="71"/>
      <c r="AX8" s="79" t="s">
        <v>41</v>
      </c>
      <c r="AY8" s="22"/>
      <c r="AZ8" s="22"/>
      <c r="BA8" s="22"/>
      <c r="BB8" s="300"/>
      <c r="BC8" s="308"/>
      <c r="BD8" s="77">
        <v>2012</v>
      </c>
      <c r="BE8" s="71">
        <v>2011</v>
      </c>
      <c r="BF8" s="71"/>
      <c r="BG8" s="79" t="s">
        <v>41</v>
      </c>
    </row>
    <row r="9" spans="3:61" x14ac:dyDescent="0.2">
      <c r="C9" s="200" t="s">
        <v>138</v>
      </c>
      <c r="F9" s="5" t="s">
        <v>20</v>
      </c>
      <c r="H9" s="15"/>
      <c r="I9" s="16"/>
      <c r="J9" s="16"/>
      <c r="K9" s="68"/>
      <c r="L9" s="15"/>
      <c r="M9" s="16"/>
      <c r="N9" s="16"/>
      <c r="O9" s="68"/>
      <c r="P9" s="15"/>
      <c r="Q9" s="16"/>
      <c r="R9" s="16"/>
      <c r="S9" s="68"/>
      <c r="T9" s="58">
        <f>+VLOOKUP($C9,'[5]Zusammenstellung Paket'!$B$16:$T$34,T$5,FALSE)</f>
        <v>4744</v>
      </c>
      <c r="U9" s="83">
        <f>+VLOOKUP($C9,'[5]Zusammenstellung Paket'!$B$16:$T$34,U$5,FALSE)</f>
        <v>4912</v>
      </c>
      <c r="V9" s="83">
        <f>+T9-U9</f>
        <v>-168</v>
      </c>
      <c r="W9" s="80">
        <f>IF(V9=0,"-",(IF(U9=0,"-",(IF(AND(T9&lt;0,U9&gt;0),"",(IF(AND(T9&gt;0,U9&lt;0),"",(IF(AND(T9&lt;=0,U9&lt;0),-V9/U9,V9/U9)))))))))</f>
        <v>-3.4201954397394138E-2</v>
      </c>
      <c r="X9" s="17">
        <f>+VLOOKUP($C9,'[5]Zusammenstellung Paket'!$B$16:$T$34,X$5,FALSE)</f>
        <v>576</v>
      </c>
      <c r="Y9" s="16">
        <f>+VLOOKUP($C9,'[5]Zusammenstellung Paket'!$B$16:$T$34,Y$5,FALSE)</f>
        <v>594</v>
      </c>
      <c r="Z9" s="16">
        <f>+X9-Y9</f>
        <v>-18</v>
      </c>
      <c r="AA9" s="68">
        <f>IF(Z9=0,"-",(IF(Y9=0,"-",(IF(AND(X9&lt;0,Y9&gt;0),"",(IF(AND(X9&gt;0,Y9&lt;0),"",(IF(AND(X9&lt;=0,Y9&lt;0),-Z9/Y9,Z9/Y9)))))))))</f>
        <v>-3.0303030303030304E-2</v>
      </c>
      <c r="AB9" s="15">
        <f>+VLOOKUP($C9,'[5]Zusammenstellung Paket'!$B$16:$T$34,AB$5,FALSE)</f>
        <v>634</v>
      </c>
      <c r="AC9" s="16">
        <f>+VLOOKUP($C9,'[5]Zusammenstellung Paket'!$B$16:$T$34,AC$5,FALSE)</f>
        <v>626</v>
      </c>
      <c r="AD9" s="16">
        <f>+AB9-AC9</f>
        <v>8</v>
      </c>
      <c r="AE9" s="68">
        <f>IF(AD9=0,"-",(IF(AC9=0,"-",(IF(AND(AB9&lt;0,AC9&gt;0),"",(IF(AND(AB9&gt;0,AC9&lt;0),"",(IF(AND(AB9&lt;=0,AC9&lt;0),-AD9/AC9,AD9/AC9)))))))))</f>
        <v>1.2779552715654952E-2</v>
      </c>
      <c r="AF9" s="15">
        <f>+VLOOKUP($C9,'[5]Zusammenstellung Paket'!$B$16:$T$34,AF$5,FALSE)</f>
        <v>63</v>
      </c>
      <c r="AG9" s="16">
        <f>+VLOOKUP($C9,'[5]Zusammenstellung Paket'!$B$16:$T$34,AG$5,FALSE)</f>
        <v>63</v>
      </c>
      <c r="AH9" s="16">
        <f>+AF9-AG9</f>
        <v>0</v>
      </c>
      <c r="AI9" s="68" t="str">
        <f>IF(AH9=0,"-",(IF(AG9=0,"-",(IF(AND(AF9&lt;0,AG9&gt;0),"",(IF(AND(AF9&gt;0,AG9&lt;0),"",(IF(AND(AF9&lt;=0,AG9&lt;0),-AH9/AG9,AH9/AG9)))))))))</f>
        <v>-</v>
      </c>
      <c r="AJ9" s="15">
        <f>+VLOOKUP($C9,'[5]Zusammenstellung Paket'!$B$16:$T$34,AJ$5,FALSE)</f>
        <v>445</v>
      </c>
      <c r="AK9" s="16">
        <f>+VLOOKUP($C9,'[5]Zusammenstellung Paket'!$B$16:$T$34,AK$5,FALSE)</f>
        <v>433</v>
      </c>
      <c r="AL9" s="16">
        <f>+AJ9-AK9</f>
        <v>12</v>
      </c>
      <c r="AM9" s="68">
        <f>IF(AL9=0,"-",(IF(AK9=0,"-",(IF(AND(AJ9&lt;0,AK9&gt;0),"",(IF(AND(AJ9&gt;0,AK9&lt;0),"",(IF(AND(AJ9&lt;=0,AK9&lt;0),-AL9/AK9,AL9/AK9)))))))))</f>
        <v>2.771362586605081E-2</v>
      </c>
      <c r="AN9" s="15">
        <f>+VLOOKUP($C9,'[5]Zusammenstellung Paket'!$B$16:$T$34,AN$5,FALSE)</f>
        <v>0</v>
      </c>
      <c r="AO9" s="16">
        <f>+VLOOKUP($C9,'[5]Zusammenstellung Paket'!$B$16:$T$34,AO$5,FALSE)</f>
        <v>0</v>
      </c>
      <c r="AP9" s="16"/>
      <c r="AQ9" s="67"/>
      <c r="AR9" s="17">
        <f>+VLOOKUP($C9,'[5]Zusammenstellung Paket'!$B$16:$T$34,AR$5,FALSE)</f>
        <v>0</v>
      </c>
      <c r="AS9" s="16">
        <f>+VLOOKUP($C9,'[5]Zusammenstellung Paket'!$B$16:$T$34,AS$5,FALSE)</f>
        <v>0</v>
      </c>
      <c r="AT9" s="80"/>
      <c r="AU9" s="178">
        <f>+VLOOKUP($C9,'[5]Zusammenstellung Paket'!$B$16:$T$34,AU$5,FALSE)</f>
        <v>6462</v>
      </c>
      <c r="AV9" s="179">
        <f>+VLOOKUP($C9,'[5]Zusammenstellung Paket'!$B$16:$T$34,AV$5,FALSE)</f>
        <v>6628</v>
      </c>
      <c r="AW9" s="179">
        <f>+AU9-AV9</f>
        <v>-166</v>
      </c>
      <c r="AX9" s="55">
        <f>IF(AW9=0,"-",(IF(AV9=0,"-",(IF(AND(AU9&lt;0,AV9&gt;0),"",(IF(AND(AU9&gt;0,AV9&lt;0),"",(IF(AND(AU9&lt;=0,AV9&lt;0),-AW9/AV9,AW9/AV9)))))))))</f>
        <v>-2.504526252263126E-2</v>
      </c>
      <c r="BA9" s="201" t="s">
        <v>163</v>
      </c>
      <c r="BB9" s="151" t="s">
        <v>111</v>
      </c>
      <c r="BC9" s="31"/>
      <c r="BD9" s="210">
        <f>+VLOOKUP($BA9,'[1]KFR 200x harte Werte'!$B$10:$F$66,BD$5,FALSE)</f>
        <v>887</v>
      </c>
      <c r="BE9" s="211">
        <f>+VLOOKUP($BA9,'[1]KFR 200x harte Werte'!$B$10:$F$66,BE$5,FALSE)</f>
        <v>1097</v>
      </c>
      <c r="BF9" s="229">
        <f>+BD9-BE9</f>
        <v>-210</v>
      </c>
      <c r="BG9" s="68">
        <f>IF(BF9=0,"-",(IF(BE9=0,"-",(IF(AND(BD9&lt;0,BE9&gt;0),"",(IF(AND(BD9&gt;0,BE9&lt;0),"",IF(AND(BD9&lt;0,BE9&lt;0),-BF9/BE9,BF9/BE9))))))))</f>
        <v>-0.19143117593436645</v>
      </c>
    </row>
    <row r="10" spans="3:61" x14ac:dyDescent="0.2">
      <c r="C10" s="200" t="s">
        <v>139</v>
      </c>
      <c r="E10" s="200" t="s">
        <v>124</v>
      </c>
      <c r="F10" s="9"/>
      <c r="G10" s="14" t="s">
        <v>23</v>
      </c>
      <c r="H10" s="18">
        <f>+VLOOKUP($E10,[3]Zusammenstellung!$B$6:$Q$24,H$5,FALSE)</f>
        <v>3287</v>
      </c>
      <c r="I10" s="19">
        <f>+VLOOKUP($E10,[3]Zusammenstellung!$B$6:$Q$24,I$5,FALSE)</f>
        <v>3392</v>
      </c>
      <c r="J10" s="19">
        <f>+H10-I10</f>
        <v>-105</v>
      </c>
      <c r="K10" s="68">
        <f>IF(J10=0,"-",(IF(I10=0,"-",(IF(AND(H10&lt;0,I10&gt;0),"",(IF(AND(H10&gt;0,I10&lt;0),"",(IF(AND(H10&lt;=0,I10&lt;0),-J10/I10,J10/I10)))))))))</f>
        <v>-3.0955188679245283E-2</v>
      </c>
      <c r="L10" s="18">
        <f>+VLOOKUP($E10,[3]Zusammenstellung!$B$6:$Q$24,L$5,FALSE)</f>
        <v>824</v>
      </c>
      <c r="M10" s="19">
        <f>+VLOOKUP($E10,[3]Zusammenstellung!$B$6:$Q$24,M$5,FALSE)</f>
        <v>859</v>
      </c>
      <c r="N10" s="19">
        <f>+L10-M10</f>
        <v>-35</v>
      </c>
      <c r="O10" s="68">
        <f>IF(N10=0,"-",(IF(M10=0,"-",(IF(AND(L10&lt;0,M10&gt;0),"",(IF(AND(L10&gt;0,M10&lt;0),"",(IF(AND(L10&lt;=0,M10&lt;0),-N10/M10,N10/M10)))))))))</f>
        <v>-4.0745052386495922E-2</v>
      </c>
      <c r="P10" s="18">
        <f>+VLOOKUP($E10,[3]Zusammenstellung!$B$6:$Q$24,P$5,FALSE)</f>
        <v>372</v>
      </c>
      <c r="Q10" s="19">
        <f>+VLOOKUP($E10,[3]Zusammenstellung!$B$6:$Q$24,Q$5,FALSE)</f>
        <v>395</v>
      </c>
      <c r="R10" s="19">
        <f>+P10-Q10</f>
        <v>-23</v>
      </c>
      <c r="S10" s="68">
        <f>IF(R10=0,"-",(IF(Q10=0,"-",(IF(AND(P10&lt;0,Q10&gt;0),"",(IF(AND(P10&gt;0,Q10&lt;0),"",(IF(AND(P10&lt;=0,Q10&lt;0),-R10/Q10,R10/Q10)))))))))</f>
        <v>-5.8227848101265821E-2</v>
      </c>
      <c r="T10" s="63">
        <f>+VLOOKUP($C10,'[5]Zusammenstellung Paket'!$B$16:$T$34,T$5,FALSE)</f>
        <v>4483</v>
      </c>
      <c r="U10" s="84">
        <f>+VLOOKUP($C10,'[5]Zusammenstellung Paket'!$B$16:$T$34,U$5,FALSE)</f>
        <v>4646</v>
      </c>
      <c r="V10" s="84">
        <f>+T10-U10</f>
        <v>-163</v>
      </c>
      <c r="W10" s="55">
        <f>IF(V10=0,"-",(IF(U10=0,"-",(IF(AND(T10&lt;0,U10&gt;0),"",(IF(AND(T10&gt;0,U10&lt;0),"",(IF(AND(T10&lt;=0,U10&lt;0),-V10/U10,V10/U10)))))))))</f>
        <v>-3.508394317692639E-2</v>
      </c>
      <c r="X10" s="35">
        <f>+VLOOKUP($C10,'[5]Zusammenstellung Paket'!$B$16:$T$34,X$5,FALSE)</f>
        <v>566</v>
      </c>
      <c r="Y10" s="19">
        <f>+VLOOKUP($C10,'[5]Zusammenstellung Paket'!$B$16:$T$34,Y$5,FALSE)</f>
        <v>580</v>
      </c>
      <c r="Z10" s="19">
        <f>+X10-Y10</f>
        <v>-14</v>
      </c>
      <c r="AA10" s="68">
        <f>IF(Z10=0,"-",(IF(Y10=0,"-",(IF(AND(X10&lt;0,Y10&gt;0),"",(IF(AND(X10&gt;0,Y10&lt;0),"",(IF(AND(X10&lt;=0,Y10&lt;0),-Z10/Y10,Z10/Y10)))))))))</f>
        <v>-2.4137931034482758E-2</v>
      </c>
      <c r="AB10" s="18">
        <f>+VLOOKUP($C10,'[5]Zusammenstellung Paket'!$B$16:$T$34,AB$5,FALSE)</f>
        <v>0</v>
      </c>
      <c r="AC10" s="19">
        <f>+VLOOKUP($C10,'[5]Zusammenstellung Paket'!$B$16:$T$34,AC$5,FALSE)</f>
        <v>0</v>
      </c>
      <c r="AD10" s="19">
        <f>+AB10-AC10</f>
        <v>0</v>
      </c>
      <c r="AE10" s="68" t="str">
        <f>IF(AD10=0,"-",(IF(AC10=0,"-",(IF(AND(AB10&lt;0,AC10&gt;0),"",(IF(AND(AB10&gt;0,AC10&lt;0),"",(IF(AND(AB10&lt;=0,AC10&lt;0),-AD10/AC10,AD10/AC10)))))))))</f>
        <v>-</v>
      </c>
      <c r="AF10" s="18">
        <f>+VLOOKUP($C10,'[5]Zusammenstellung Paket'!$B$16:$T$34,AF$5,FALSE)</f>
        <v>0</v>
      </c>
      <c r="AG10" s="19">
        <f>+VLOOKUP($C10,'[5]Zusammenstellung Paket'!$B$16:$T$34,AG$5,FALSE)</f>
        <v>0</v>
      </c>
      <c r="AH10" s="19">
        <f>+AF10-AG10</f>
        <v>0</v>
      </c>
      <c r="AI10" s="68" t="str">
        <f>IF(AH10=0,"-",(IF(AG10=0,"-",(IF(AND(AF10&lt;0,AG10&gt;0),"",(IF(AND(AF10&gt;0,AG10&lt;0),"",(IF(AND(AF10&lt;=0,AG10&lt;0),-AH10/AG10,AH10/AG10)))))))))</f>
        <v>-</v>
      </c>
      <c r="AJ10" s="18">
        <f>+VLOOKUP($C10,'[5]Zusammenstellung Paket'!$B$16:$T$34,AJ$5,FALSE)</f>
        <v>0</v>
      </c>
      <c r="AK10" s="19">
        <f>+VLOOKUP($C10,'[5]Zusammenstellung Paket'!$B$16:$T$34,AK$5,FALSE)</f>
        <v>0</v>
      </c>
      <c r="AL10" s="19">
        <f>+AJ10-AK10</f>
        <v>0</v>
      </c>
      <c r="AM10" s="68" t="str">
        <f>IF(AL10=0,"-",(IF(AK10=0,"-",(IF(AND(AJ10&lt;0,AK10&gt;0),"",(IF(AND(AJ10&gt;0,AK10&lt;0),"",(IF(AND(AJ10&lt;=0,AK10&lt;0),-AL10/AK10,AL10/AK10)))))))))</f>
        <v>-</v>
      </c>
      <c r="AN10" s="18">
        <f>+VLOOKUP($C10,'[5]Zusammenstellung Paket'!$B$16:$T$34,AN$5,FALSE)</f>
        <v>0</v>
      </c>
      <c r="AO10" s="19">
        <f>+VLOOKUP($C10,'[5]Zusammenstellung Paket'!$B$16:$T$34,AO$5,FALSE)</f>
        <v>0</v>
      </c>
      <c r="AP10" s="19"/>
      <c r="AQ10" s="68"/>
      <c r="AR10" s="35">
        <f>+VLOOKUP($C10,'[5]Zusammenstellung Paket'!$B$16:$T$34,AR$5,FALSE)</f>
        <v>112</v>
      </c>
      <c r="AS10" s="19">
        <f>+VLOOKUP($C10,'[5]Zusammenstellung Paket'!$B$16:$T$34,AS$5,FALSE)</f>
        <v>112</v>
      </c>
      <c r="AT10" s="55"/>
      <c r="AU10" s="178">
        <f>+VLOOKUP($C10,'[5]Zusammenstellung Paket'!$B$16:$T$34,AU$5,FALSE)</f>
        <v>5161</v>
      </c>
      <c r="AV10" s="179">
        <f>+VLOOKUP($C10,'[5]Zusammenstellung Paket'!$B$16:$T$34,AV$5,FALSE)</f>
        <v>5338</v>
      </c>
      <c r="AW10" s="179">
        <f>+AU10-AV10</f>
        <v>-177</v>
      </c>
      <c r="AX10" s="55">
        <f>IF(AW10=0,"-",(IF(AV10=0,"-",(IF(AND(AU10&lt;0,AV10&gt;0),"",(IF(AND(AU10&gt;0,AV10&lt;0),"",(IF(AND(AU10&lt;=0,AV10&lt;0),-AW10/AV10,AW10/AV10)))))))))</f>
        <v>-3.3158486324466094E-2</v>
      </c>
      <c r="AY10" s="6"/>
      <c r="AZ10" s="6"/>
      <c r="BA10" s="6" t="s">
        <v>164</v>
      </c>
      <c r="BB10" s="149" t="s">
        <v>13</v>
      </c>
      <c r="BC10" s="14"/>
      <c r="BD10" s="212">
        <f>+VLOOKUP($BA10,'[1]KFR 200x harte Werte'!$B$10:$F$66,BD$5,FALSE)</f>
        <v>-501</v>
      </c>
      <c r="BE10" s="213">
        <f>+VLOOKUP($BA10,'[1]KFR 200x harte Werte'!$B$10:$F$66,BE$5,FALSE)</f>
        <v>-597</v>
      </c>
      <c r="BF10" s="213">
        <f t="shared" ref="BF10:BF21" si="0">+BD10-BE10</f>
        <v>96</v>
      </c>
      <c r="BG10" s="68">
        <f t="shared" ref="BG10:BG56" si="1">IF(BF10=0,"-",(IF(BE10=0,"-",(IF(AND(BD10&lt;0,BE10&gt;0),"",(IF(AND(BD10&gt;0,BE10&lt;0),"",IF(AND(BD10&lt;0,BE10&lt;0),-BF10/BE10,BF10/BE10))))))))</f>
        <v>0.16080402010050251</v>
      </c>
    </row>
    <row r="11" spans="3:61" x14ac:dyDescent="0.2">
      <c r="C11" s="200" t="s">
        <v>140</v>
      </c>
      <c r="F11" s="5" t="s">
        <v>22</v>
      </c>
      <c r="H11" s="15"/>
      <c r="I11" s="16"/>
      <c r="J11" s="27"/>
      <c r="K11" s="69"/>
      <c r="L11" s="15"/>
      <c r="M11" s="16"/>
      <c r="N11" s="27"/>
      <c r="O11" s="69"/>
      <c r="P11" s="15"/>
      <c r="Q11" s="16"/>
      <c r="R11" s="16"/>
      <c r="S11" s="69"/>
      <c r="T11" s="60">
        <f>+VLOOKUP($C11,'[5]Zusammenstellung Paket'!$B$16:$T$34,T$5,FALSE)</f>
        <v>156</v>
      </c>
      <c r="U11" s="85">
        <f>+VLOOKUP($C11,'[5]Zusammenstellung Paket'!$B$16:$T$34,U$5,FALSE)</f>
        <v>157</v>
      </c>
      <c r="V11" s="85">
        <f>+T11-U11</f>
        <v>-1</v>
      </c>
      <c r="W11" s="56">
        <f>IF(V11=0,"-",(IF(U11=0,"-",(IF(AND(T11&lt;0,U11&gt;0),"",(IF(AND(T11&gt;0,U11&lt;0),"",(IF(AND(T11&lt;=0,U11&lt;0),-V11/U11,V11/U11)))))))))</f>
        <v>-6.369426751592357E-3</v>
      </c>
      <c r="X11" s="28">
        <f>+VLOOKUP($C11,'[5]Zusammenstellung Paket'!$B$16:$T$34,X$5,FALSE)</f>
        <v>7</v>
      </c>
      <c r="Y11" s="27">
        <f>+VLOOKUP($C11,'[5]Zusammenstellung Paket'!$B$16:$T$34,Y$5,FALSE)</f>
        <v>6</v>
      </c>
      <c r="Z11" s="27">
        <f>+X11-Y11</f>
        <v>1</v>
      </c>
      <c r="AA11" s="69">
        <f>IF(Z11=0,"-",(IF(Y11=0,"-",(IF(AND(X11&lt;0,Y11&gt;0),"",(IF(AND(X11&gt;0,Y11&lt;0),"",(IF(AND(X11&lt;=0,Y11&lt;0),-Z11/Y11,Z11/Y11)))))))))</f>
        <v>0.16666666666666666</v>
      </c>
      <c r="AB11" s="15">
        <f>+VLOOKUP($C11,'[5]Zusammenstellung Paket'!$B$16:$T$34,AB$5,FALSE)</f>
        <v>419</v>
      </c>
      <c r="AC11" s="16">
        <f>+VLOOKUP($C11,'[5]Zusammenstellung Paket'!$B$16:$T$34,AC$5,FALSE)</f>
        <v>368</v>
      </c>
      <c r="AD11" s="27">
        <f>+AB11-AC11</f>
        <v>51</v>
      </c>
      <c r="AE11" s="69">
        <f>IF(AD11=0,"-",(IF(AC11=0,"-",(IF(AND(AB11&lt;0,AC11&gt;0),"",(IF(AND(AB11&gt;0,AC11&lt;0),"",(IF(AND(AB11&lt;=0,AC11&lt;0),-AD11/AC11,AD11/AC11)))))))))</f>
        <v>0.13858695652173914</v>
      </c>
      <c r="AF11" s="15">
        <f>+VLOOKUP($C11,'[5]Zusammenstellung Paket'!$B$16:$T$34,AF$5,FALSE)</f>
        <v>95</v>
      </c>
      <c r="AG11" s="16">
        <f>+VLOOKUP($C11,'[5]Zusammenstellung Paket'!$B$16:$T$34,AG$5,FALSE)</f>
        <v>87</v>
      </c>
      <c r="AH11" s="27">
        <f>+AF11-AG11</f>
        <v>8</v>
      </c>
      <c r="AI11" s="69">
        <f>IF(AH11=0,"-",(IF(AG11=0,"-",(IF(AND(AF11&lt;0,AG11&gt;0),"",(IF(AND(AF11&gt;0,AG11&lt;0),"",(IF(AND(AF11&lt;=0,AG11&lt;0),-AH11/AG11,AH11/AG11)))))))))</f>
        <v>9.1954022988505746E-2</v>
      </c>
      <c r="AJ11" s="17">
        <f>+VLOOKUP($C11,'[5]Zusammenstellung Paket'!$B$16:$T$34,AJ$5,FALSE)</f>
        <v>136</v>
      </c>
      <c r="AK11" s="16">
        <f>+VLOOKUP($C11,'[5]Zusammenstellung Paket'!$B$16:$T$34,AK$5,FALSE)</f>
        <v>136</v>
      </c>
      <c r="AL11" s="27">
        <f>+AJ11-AK11</f>
        <v>0</v>
      </c>
      <c r="AM11" s="69" t="str">
        <f>IF(AL11=0,"-",(IF(AK11=0,"-",(IF(AND(AJ11&lt;0,AK11&gt;0),"",(IF(AND(AJ11&gt;0,AK11&lt;0),"",(IF(AND(AJ11&lt;=0,AK11&lt;0),-AL11/AK11,AL11/AK11)))))))))</f>
        <v>-</v>
      </c>
      <c r="AN11" s="17">
        <f>+VLOOKUP($C11,'[5]Zusammenstellung Paket'!$B$16:$T$34,AN$5,FALSE)</f>
        <v>0</v>
      </c>
      <c r="AO11" s="16">
        <f>+VLOOKUP($C11,'[5]Zusammenstellung Paket'!$B$16:$T$34,AO$5,FALSE)</f>
        <v>0</v>
      </c>
      <c r="AP11" s="27"/>
      <c r="AQ11" s="69"/>
      <c r="AR11" s="17">
        <f>+VLOOKUP($C11,'[5]Zusammenstellung Paket'!$B$16:$T$34,AR$5,FALSE)</f>
        <v>-813</v>
      </c>
      <c r="AS11" s="16">
        <f>+VLOOKUP($C11,'[5]Zusammenstellung Paket'!$B$16:$T$34,AS$5,FALSE)</f>
        <v>-754</v>
      </c>
      <c r="AT11" s="56"/>
      <c r="AU11" s="180">
        <f>+VLOOKUP($C11,'[5]Zusammenstellung Paket'!$B$16:$T$34,AU$5,FALSE)</f>
        <v>0</v>
      </c>
      <c r="AV11" s="181">
        <f>+VLOOKUP($C11,'[5]Zusammenstellung Paket'!$B$16:$T$34,AV$5,FALSE)</f>
        <v>0</v>
      </c>
      <c r="AW11" s="181"/>
      <c r="AX11" s="56"/>
      <c r="BA11" s="1" t="s">
        <v>165</v>
      </c>
      <c r="BB11" s="149" t="s">
        <v>48</v>
      </c>
      <c r="BD11" s="212">
        <f>+VLOOKUP($BA11,'[1]KFR 200x harte Werte'!$B$10:$F$66,BD$5,FALSE)</f>
        <v>465</v>
      </c>
      <c r="BE11" s="213">
        <f>+VLOOKUP($BA11,'[1]KFR 200x harte Werte'!$B$10:$F$66,BE$5,FALSE)</f>
        <v>427</v>
      </c>
      <c r="BF11" s="213">
        <f t="shared" si="0"/>
        <v>38</v>
      </c>
      <c r="BG11" s="68">
        <f t="shared" si="1"/>
        <v>8.899297423887588E-2</v>
      </c>
      <c r="BI11" s="3"/>
    </row>
    <row r="12" spans="3:61" s="3" customFormat="1" x14ac:dyDescent="0.2">
      <c r="E12" s="200" t="s">
        <v>125</v>
      </c>
      <c r="F12" s="30"/>
      <c r="G12" s="31"/>
      <c r="H12" s="32">
        <f>+VLOOKUP($E12,[3]Zusammenstellung!$B$6:$Q$24,H$5,FALSE)</f>
        <v>3557</v>
      </c>
      <c r="I12" s="33">
        <f>+VLOOKUP($E12,[3]Zusammenstellung!$B$6:$Q$24,I$5,FALSE)</f>
        <v>3672</v>
      </c>
      <c r="J12" s="21">
        <f>+H12-I12</f>
        <v>-115</v>
      </c>
      <c r="K12" s="101">
        <f>IF(J12=0,"-",(IF(I12=0,"-",(IF(AND(H12&lt;0,I12&gt;0),"",(IF(AND(H12&gt;0,I12&lt;0),"",(IF(AND(H12&lt;=0,I12&lt;0),-J12/I12,J12/I12)))))))))</f>
        <v>-3.1318082788671021E-2</v>
      </c>
      <c r="L12" s="32">
        <f>+VLOOKUP($E12,[3]Zusammenstellung!$B$6:$Q$24,L$5,FALSE)</f>
        <v>958</v>
      </c>
      <c r="M12" s="33">
        <f>+VLOOKUP($E12,[3]Zusammenstellung!$B$6:$Q$24,M$5,FALSE)</f>
        <v>987</v>
      </c>
      <c r="N12" s="21">
        <f>+L12-M12</f>
        <v>-29</v>
      </c>
      <c r="O12" s="101">
        <f>IF(N12=0,"-",(IF(M12=0,"-",(IF(AND(L12&lt;0,M12&gt;0),"",(IF(AND(L12&gt;0,M12&lt;0),"",(IF(AND(L12&lt;=0,M12&lt;0),-N12/M12,N12/M12)))))))))</f>
        <v>-2.9381965552178316E-2</v>
      </c>
      <c r="P12" s="32">
        <f>+VLOOKUP($E12,[3]Zusammenstellung!$B$6:$Q$24,P$5,FALSE)</f>
        <v>403</v>
      </c>
      <c r="Q12" s="33">
        <f>+VLOOKUP($E12,[3]Zusammenstellung!$B$6:$Q$24,Q$5,FALSE)</f>
        <v>426</v>
      </c>
      <c r="R12" s="33">
        <f>+P12-Q12</f>
        <v>-23</v>
      </c>
      <c r="S12" s="99">
        <f>IF(R12=0,"-",(IF(Q12=0,"-",(IF(AND(P12&lt;0,Q12&gt;0),"",(IF(AND(P12&gt;0,Q12&lt;0),"",(IF(AND(P12&lt;=0,Q12&lt;0),-R12/Q12,R12/Q12)))))))))</f>
        <v>-5.39906103286385E-2</v>
      </c>
      <c r="T12" s="82">
        <f>T9+T11</f>
        <v>4900</v>
      </c>
      <c r="U12" s="45">
        <f>U9+U11</f>
        <v>5069</v>
      </c>
      <c r="V12" s="234">
        <f>+T12-U12</f>
        <v>-169</v>
      </c>
      <c r="W12" s="100">
        <f>IF(V12=0,"-",(IF(U12=0,"-",(IF(AND(T12&lt;0,U12&gt;0),"",(IF(AND(T12&gt;0,U12&lt;0),"",(IF(AND(T12&lt;=0,U12&lt;0),-V12/U12,V12/U12)))))))))</f>
        <v>-3.3339909252318015E-2</v>
      </c>
      <c r="X12" s="32">
        <f>X9+X11</f>
        <v>583</v>
      </c>
      <c r="Y12" s="33">
        <f>Y9+Y11</f>
        <v>600</v>
      </c>
      <c r="Z12" s="21">
        <f>+X12-Y12</f>
        <v>-17</v>
      </c>
      <c r="AA12" s="101">
        <f>IF(Z12=0,"-",(IF(Y12=0,"-",(IF(AND(X12&lt;0,Y12&gt;0),"",(IF(AND(X12&gt;0,Y12&lt;0),"",(IF(AND(X12&lt;=0,Y12&lt;0),-Z12/Y12,Z12/Y12)))))))))</f>
        <v>-2.8333333333333332E-2</v>
      </c>
      <c r="AB12" s="32">
        <f>AB9+AB11</f>
        <v>1053</v>
      </c>
      <c r="AC12" s="33">
        <f>AC9+AC11</f>
        <v>994</v>
      </c>
      <c r="AD12" s="21">
        <f>+AB12-AC12</f>
        <v>59</v>
      </c>
      <c r="AE12" s="101">
        <f>IF(AD12=0,"-",(IF(AC12=0,"-",(IF(AND(AB12&lt;0,AC12&gt;0),"",(IF(AND(AB12&gt;0,AC12&lt;0),"",(IF(AND(AB12&lt;=0,AC12&lt;0),-AD12/AC12,AD12/AC12)))))))))</f>
        <v>5.9356136820925554E-2</v>
      </c>
      <c r="AF12" s="32">
        <f>AF9+AF11</f>
        <v>158</v>
      </c>
      <c r="AG12" s="33">
        <f>AG9+AG11</f>
        <v>150</v>
      </c>
      <c r="AH12" s="21">
        <f>+AF12-AG12</f>
        <v>8</v>
      </c>
      <c r="AI12" s="101">
        <f>IF(AH12=0,"-",(IF(AG12=0,"-",(IF(AND(AF12&lt;0,AG12&gt;0),"",(IF(AND(AF12&gt;0,AG12&lt;0),"",(IF(AND(AF12&lt;=0,AG12&lt;0),-AH12/AG12,AH12/AG12)))))))))</f>
        <v>5.3333333333333337E-2</v>
      </c>
      <c r="AJ12" s="32">
        <f>AJ9+AJ11</f>
        <v>581</v>
      </c>
      <c r="AK12" s="33">
        <f>AK9+AK11</f>
        <v>569</v>
      </c>
      <c r="AL12" s="21">
        <f>+AJ12-AK12</f>
        <v>12</v>
      </c>
      <c r="AM12" s="101">
        <f>IF(AL12=0,"-",(IF(AK12=0,"-",(IF(AND(AJ12&lt;0,AK12&gt;0),"",(IF(AND(AJ12&gt;0,AK12&lt;0),"",(IF(AND(AJ12&lt;=0,AK12&lt;0),-AL12/AK12,AL12/AK12)))))))))</f>
        <v>2.10896309314587E-2</v>
      </c>
      <c r="AN12" s="32">
        <f>AN9+AN11</f>
        <v>0</v>
      </c>
      <c r="AO12" s="33">
        <f>AO9+AO11</f>
        <v>0</v>
      </c>
      <c r="AP12" s="21"/>
      <c r="AQ12" s="101"/>
      <c r="AR12" s="32">
        <f>AR9+AR11</f>
        <v>-813</v>
      </c>
      <c r="AS12" s="33">
        <f>AS9+AS11</f>
        <v>-754</v>
      </c>
      <c r="AT12" s="100"/>
      <c r="AU12" s="102">
        <f>T12+X12+AB12+AF12+AJ12+AN12+AR12</f>
        <v>6462</v>
      </c>
      <c r="AV12" s="96">
        <f>U12+Y12+AC12+AG12+AK12+AO12+AS12</f>
        <v>6628</v>
      </c>
      <c r="AW12" s="96">
        <f>+AU12-AV12</f>
        <v>-166</v>
      </c>
      <c r="AX12" s="100">
        <f>IF(AW12=0,"-",(IF(AV12=0,"-",(IF(AND(AU12&lt;0,AV12&gt;0),"",(IF(AND(AU12&gt;0,AV12&lt;0),"",(IF(AND(AU12&lt;=0,AV12&lt;0),-AW12/AV12,AW12/AV12)))))))))</f>
        <v>-2.504526252263126E-2</v>
      </c>
      <c r="BA12" s="3" t="s">
        <v>166</v>
      </c>
      <c r="BB12" s="149" t="s">
        <v>49</v>
      </c>
      <c r="BC12" s="1"/>
      <c r="BD12" s="212">
        <f>+VLOOKUP($BA12,'[1]KFR 200x harte Werte'!$B$10:$F$66,BD$5,FALSE)</f>
        <v>25</v>
      </c>
      <c r="BE12" s="213">
        <f>+VLOOKUP($BA12,'[1]KFR 200x harte Werte'!$B$10:$F$66,BE$5,FALSE)</f>
        <v>9</v>
      </c>
      <c r="BF12" s="213">
        <f t="shared" si="0"/>
        <v>16</v>
      </c>
      <c r="BG12" s="68">
        <f t="shared" si="1"/>
        <v>1.7777777777777777</v>
      </c>
      <c r="BI12" s="1"/>
    </row>
    <row r="13" spans="3:61" x14ac:dyDescent="0.2">
      <c r="F13" s="5"/>
      <c r="H13" s="15"/>
      <c r="I13" s="16"/>
      <c r="J13" s="16"/>
      <c r="K13" s="68"/>
      <c r="L13" s="15"/>
      <c r="M13" s="16"/>
      <c r="N13" s="16"/>
      <c r="O13" s="68"/>
      <c r="P13" s="15"/>
      <c r="Q13" s="16"/>
      <c r="R13" s="16"/>
      <c r="S13" s="68"/>
      <c r="T13" s="59"/>
      <c r="U13" s="83"/>
      <c r="V13" s="83"/>
      <c r="W13" s="55"/>
      <c r="X13" s="17"/>
      <c r="Y13" s="16"/>
      <c r="Z13" s="16"/>
      <c r="AA13" s="68"/>
      <c r="AB13" s="15"/>
      <c r="AC13" s="16"/>
      <c r="AD13" s="16"/>
      <c r="AE13" s="68"/>
      <c r="AF13" s="15"/>
      <c r="AG13" s="16"/>
      <c r="AH13" s="16"/>
      <c r="AI13" s="68"/>
      <c r="AJ13" s="15"/>
      <c r="AK13" s="16"/>
      <c r="AL13" s="16"/>
      <c r="AM13" s="68"/>
      <c r="AN13" s="15"/>
      <c r="AO13" s="16"/>
      <c r="AP13" s="16"/>
      <c r="AQ13" s="68"/>
      <c r="AR13" s="17"/>
      <c r="AS13" s="16"/>
      <c r="AT13" s="55"/>
      <c r="AU13" s="178"/>
      <c r="AV13" s="179"/>
      <c r="AW13" s="179"/>
      <c r="AX13" s="55"/>
      <c r="BA13" s="1" t="s">
        <v>167</v>
      </c>
      <c r="BB13" s="149" t="s">
        <v>50</v>
      </c>
      <c r="BD13" s="212">
        <f>+VLOOKUP($BA13,'[1]KFR 200x harte Werte'!$B$10:$F$66,BD$5,FALSE)</f>
        <v>-4</v>
      </c>
      <c r="BE13" s="213">
        <f>+VLOOKUP($BA13,'[1]KFR 200x harte Werte'!$B$10:$F$66,BE$5,FALSE)</f>
        <v>-13</v>
      </c>
      <c r="BF13" s="213">
        <f t="shared" si="0"/>
        <v>9</v>
      </c>
      <c r="BG13" s="68">
        <f t="shared" si="1"/>
        <v>0.69230769230769229</v>
      </c>
    </row>
    <row r="14" spans="3:61" x14ac:dyDescent="0.2">
      <c r="C14" s="200" t="s">
        <v>126</v>
      </c>
      <c r="E14" s="200" t="s">
        <v>126</v>
      </c>
      <c r="F14" s="5" t="s">
        <v>24</v>
      </c>
      <c r="H14" s="15">
        <f>+VLOOKUP($E14,[3]Zusammenstellung!$B$6:$Q$24,H$5,FALSE)</f>
        <v>181</v>
      </c>
      <c r="I14" s="16">
        <f>+VLOOKUP($E14,[3]Zusammenstellung!$B$6:$Q$24,I$5,FALSE)</f>
        <v>248</v>
      </c>
      <c r="J14" s="27">
        <f>+H14-I14</f>
        <v>-67</v>
      </c>
      <c r="K14" s="69">
        <f>IF(J14=0,"-",(IF(I14=0,"-",(IF(AND(H14&lt;0,I14&gt;0),"",(IF(AND(H14&gt;0,I14&lt;0),"",(IF(AND(H14&lt;=0,I14&lt;0),-J14/I14,J14/I14)))))))))</f>
        <v>-0.27016129032258063</v>
      </c>
      <c r="L14" s="15">
        <f>+VLOOKUP($E14,[3]Zusammenstellung!$B$6:$Q$24,L$5,FALSE)</f>
        <v>36</v>
      </c>
      <c r="M14" s="16">
        <f>+VLOOKUP($E14,[3]Zusammenstellung!$B$6:$Q$24,M$5,FALSE)</f>
        <v>33</v>
      </c>
      <c r="N14" s="27">
        <f>+L14-M14</f>
        <v>3</v>
      </c>
      <c r="O14" s="69">
        <f>IF(N14=0,"-",(IF(M14=0,"-",(IF(AND(L14&lt;0,M14&gt;0),"",(IF(AND(L14&gt;0,M14&lt;0),"",(IF(AND(L14&lt;=0,M14&lt;0),-N14/M14,N14/M14)))))))))</f>
        <v>9.0909090909090912E-2</v>
      </c>
      <c r="P14" s="15">
        <f>+VLOOKUP($E14,[3]Zusammenstellung!$B$6:$Q$24,P$5,FALSE)</f>
        <v>19</v>
      </c>
      <c r="Q14" s="16">
        <f>+VLOOKUP($E14,[3]Zusammenstellung!$B$6:$Q$24,Q$5,FALSE)</f>
        <v>32</v>
      </c>
      <c r="R14" s="16">
        <f>+P14-Q14</f>
        <v>-13</v>
      </c>
      <c r="S14" s="69">
        <f>IF(R14=0,"-",(IF(Q14=0,"-",(IF(AND(P14&lt;0,Q14&gt;0),"",(IF(AND(P14&gt;0,Q14&lt;0),"",(IF(AND(P14&lt;=0,Q14&lt;0),-R14/Q14,R14/Q14)))))))))</f>
        <v>-0.40625</v>
      </c>
      <c r="T14" s="60">
        <f>+VLOOKUP($C14,'[5]Zusammenstellung Paket'!$B$16:$T$34,T$5,FALSE)</f>
        <v>216</v>
      </c>
      <c r="U14" s="85">
        <f>+VLOOKUP($C14,'[5]Zusammenstellung Paket'!$B$16:$T$34,U$5,FALSE)</f>
        <v>303</v>
      </c>
      <c r="V14" s="85">
        <f>+T14-U14</f>
        <v>-87</v>
      </c>
      <c r="W14" s="56">
        <f>IF(V14=0,"-",(IF(U14=0,"-",(IF(AND(T14&lt;0,U14&gt;0),"",(IF(AND(T14&gt;0,U14&lt;0),"",(IF(AND(T14&lt;=0,U14&lt;0),-V14/U14,V14/U14)))))))))</f>
        <v>-0.28712871287128711</v>
      </c>
      <c r="X14" s="28">
        <f>+VLOOKUP($C14,'[5]Zusammenstellung Paket'!$B$16:$T$34,X$5,FALSE)</f>
        <v>23</v>
      </c>
      <c r="Y14" s="27">
        <f>+VLOOKUP($C14,'[5]Zusammenstellung Paket'!$B$16:$T$34,Y$5,FALSE)</f>
        <v>21</v>
      </c>
      <c r="Z14" s="27">
        <f>+X14-Y14</f>
        <v>2</v>
      </c>
      <c r="AA14" s="69">
        <f>IF(Z14=0,"-",(IF(Y14=0,"-",(IF(AND(X14&lt;0,Y14&gt;0),"",(IF(AND(X14&gt;0,Y14&lt;0),"",(IF(AND(X14&lt;=0,Y14&lt;0),-Z14/Y14,Z14/Y14)))))))))</f>
        <v>9.5238095238095233E-2</v>
      </c>
      <c r="AB14" s="15">
        <f>+VLOOKUP($C14,'[5]Zusammenstellung Paket'!$B$16:$T$34,AB$5,FALSE)</f>
        <v>64</v>
      </c>
      <c r="AC14" s="16">
        <f>+VLOOKUP($C14,'[5]Zusammenstellung Paket'!$B$16:$T$34,AC$5,FALSE)</f>
        <v>51</v>
      </c>
      <c r="AD14" s="27">
        <f>+AB14-AC14</f>
        <v>13</v>
      </c>
      <c r="AE14" s="69">
        <f>IF(AD14=0,"-",(IF(AC14=0,"-",(IF(AND(AB14&lt;0,AC14&gt;0),"",(IF(AND(AB14&gt;0,AC14&lt;0),"",(IF(AND(AB14&lt;=0,AC14&lt;0),-AD14/AC14,AD14/AC14)))))))))</f>
        <v>0.25490196078431371</v>
      </c>
      <c r="AF14" s="15">
        <f>+VLOOKUP($C14,'[5]Zusammenstellung Paket'!$B$16:$T$34,AF$5,FALSE)</f>
        <v>4</v>
      </c>
      <c r="AG14" s="16">
        <f>+VLOOKUP($C14,'[5]Zusammenstellung Paket'!$B$16:$T$34,AG$5,FALSE)</f>
        <v>6</v>
      </c>
      <c r="AH14" s="27">
        <f>+AF14-AG14</f>
        <v>-2</v>
      </c>
      <c r="AI14" s="69">
        <f>IF(AH14=0,"-",(IF(AG14=0,"-",(IF(AND(AF14&lt;0,AG14&gt;0),"",(IF(AND(AF14&gt;0,AG14&lt;0),"",(IF(AND(AF14&lt;=0,AG14&lt;0),-AH14/AG14,AH14/AG14)))))))))</f>
        <v>-0.33333333333333331</v>
      </c>
      <c r="AJ14" s="15">
        <f>+VLOOKUP($C14,'[5]Zusammenstellung Paket'!$B$16:$T$34,AJ$5,FALSE)</f>
        <v>13</v>
      </c>
      <c r="AK14" s="16">
        <f>+VLOOKUP($C14,'[5]Zusammenstellung Paket'!$B$16:$T$34,AK$5,FALSE)</f>
        <v>22</v>
      </c>
      <c r="AL14" s="27">
        <f>+AJ14-AK14</f>
        <v>-9</v>
      </c>
      <c r="AM14" s="69">
        <f>IF(AL14=0,"-",(IF(AK14=0,"-",(IF(AND(AJ14&lt;0,AK14&gt;0),"",(IF(AND(AJ14&gt;0,AK14&lt;0),"",(IF(AND(AJ14&lt;=0,AK14&lt;0),-AL14/AK14,AL14/AK14)))))))))</f>
        <v>-0.40909090909090912</v>
      </c>
      <c r="AN14" s="15">
        <f>+VLOOKUP($C14,'[5]Zusammenstellung Paket'!$B$16:$T$34,AN$5,FALSE)</f>
        <v>349</v>
      </c>
      <c r="AO14" s="16">
        <f>+VLOOKUP($C14,'[5]Zusammenstellung Paket'!$B$16:$T$34,AO$5,FALSE)</f>
        <v>351</v>
      </c>
      <c r="AP14" s="27">
        <f>+AN14-AO14</f>
        <v>-2</v>
      </c>
      <c r="AQ14" s="69">
        <f>IF(AP14=0,"-",(IF(AO14=0,"-",(IF(AND(AN14&lt;0,AO14&gt;0),"",(IF(AND(AN14&gt;0,AO14&lt;0),"",(IF(AND(AN14&lt;=0,AO14&lt;0),-AP14/AO14,AP14/AO14)))))))))</f>
        <v>-5.6980056980056983E-3</v>
      </c>
      <c r="AR14" s="17">
        <f>+VLOOKUP($C14,'[5]Zusammenstellung Paket'!$B$16:$T$34,AR$5,FALSE)</f>
        <v>-189</v>
      </c>
      <c r="AS14" s="16">
        <f>+VLOOKUP($C14,'[5]Zusammenstellung Paket'!$B$16:$T$34,AS$5,FALSE)</f>
        <v>-210</v>
      </c>
      <c r="AT14" s="56"/>
      <c r="AU14" s="180">
        <f>+VLOOKUP($C14,'[5]Zusammenstellung Paket'!$B$16:$T$34,AU$5,FALSE)</f>
        <v>480</v>
      </c>
      <c r="AV14" s="181">
        <f>+VLOOKUP($C14,'[5]Zusammenstellung Paket'!$B$16:$T$34,AV$5,FALSE)</f>
        <v>544</v>
      </c>
      <c r="AW14" s="181">
        <f>+AU14-AV14</f>
        <v>-64</v>
      </c>
      <c r="AX14" s="56">
        <f>IF(AW14=0,"-",(IF(AV14=0,"-",(IF(AND(AU14&lt;0,AV14&gt;0),"",(IF(AND(AU14&gt;0,AV14&lt;0),"",(IF(AND(AU14&lt;=0,AV14&lt;0),-AW14/AV14,AW14/AV14)))))))))</f>
        <v>-0.11764705882352941</v>
      </c>
      <c r="BA14" s="1" t="s">
        <v>168</v>
      </c>
      <c r="BB14" s="149" t="s">
        <v>51</v>
      </c>
      <c r="BD14" s="212">
        <f>+VLOOKUP($BA14,'[1]KFR 200x harte Werte'!$B$10:$F$66,BD$5,FALSE)</f>
        <v>23</v>
      </c>
      <c r="BE14" s="213">
        <f>+VLOOKUP($BA14,'[1]KFR 200x harte Werte'!$B$10:$F$66,BE$5,FALSE)</f>
        <v>14</v>
      </c>
      <c r="BF14" s="213">
        <f t="shared" si="0"/>
        <v>9</v>
      </c>
      <c r="BG14" s="68">
        <f t="shared" si="1"/>
        <v>0.6428571428571429</v>
      </c>
      <c r="BI14" s="3"/>
    </row>
    <row r="15" spans="3:61" s="3" customFormat="1" x14ac:dyDescent="0.2">
      <c r="F15" s="30" t="s">
        <v>25</v>
      </c>
      <c r="G15" s="31"/>
      <c r="H15" s="32">
        <f>H12+H14</f>
        <v>3738</v>
      </c>
      <c r="I15" s="33">
        <f>I12+I14</f>
        <v>3920</v>
      </c>
      <c r="J15" s="21">
        <f>+H15-I15</f>
        <v>-182</v>
      </c>
      <c r="K15" s="101">
        <f>IF(J15=0,"-",(IF(I15=0,"-",(IF(AND(H15&lt;0,I15&gt;0),"",(IF(AND(H15&gt;0,I15&lt;0),"",(IF(AND(H15&lt;=0,I15&lt;0),-J15/I15,J15/I15)))))))))</f>
        <v>-4.642857142857143E-2</v>
      </c>
      <c r="L15" s="32">
        <f>L12+L14</f>
        <v>994</v>
      </c>
      <c r="M15" s="33">
        <f>M12+M14</f>
        <v>1020</v>
      </c>
      <c r="N15" s="21">
        <f>+L15-M15</f>
        <v>-26</v>
      </c>
      <c r="O15" s="101">
        <f>IF(N15=0,"-",(IF(M15=0,"-",(IF(AND(L15&lt;0,M15&gt;0),"",(IF(AND(L15&gt;0,M15&lt;0),"",(IF(AND(L15&lt;=0,M15&lt;0),-N15/M15,N15/M15)))))))))</f>
        <v>-2.5490196078431372E-2</v>
      </c>
      <c r="P15" s="32">
        <f>P12+P14</f>
        <v>422</v>
      </c>
      <c r="Q15" s="33">
        <f>Q12+Q14</f>
        <v>458</v>
      </c>
      <c r="R15" s="33">
        <f>+P15-Q15</f>
        <v>-36</v>
      </c>
      <c r="S15" s="99">
        <f>IF(R15=0,"-",(IF(Q15=0,"-",(IF(AND(P15&lt;0,Q15&gt;0),"",(IF(AND(P15&gt;0,Q15&lt;0),"",(IF(AND(P15&lt;=0,Q15&lt;0),-R15/Q15,R15/Q15)))))))))</f>
        <v>-7.8602620087336247E-2</v>
      </c>
      <c r="T15" s="34">
        <f>T12+T14</f>
        <v>5116</v>
      </c>
      <c r="U15" s="33">
        <f>U12+U14</f>
        <v>5372</v>
      </c>
      <c r="V15" s="21">
        <f>+T15-U15</f>
        <v>-256</v>
      </c>
      <c r="W15" s="100">
        <f>IF(V15=0,"-",(IF(U15=0,"-",(IF(AND(T15&lt;0,U15&gt;0),"",(IF(AND(T15&gt;0,U15&lt;0),"",(IF(AND(T15&lt;=0,U15&lt;0),-V15/U15,V15/U15)))))))))</f>
        <v>-4.7654504839910648E-2</v>
      </c>
      <c r="X15" s="32">
        <f>X12+X14</f>
        <v>606</v>
      </c>
      <c r="Y15" s="33">
        <f>Y12+Y14</f>
        <v>621</v>
      </c>
      <c r="Z15" s="21">
        <f>+X15-Y15</f>
        <v>-15</v>
      </c>
      <c r="AA15" s="101">
        <f>IF(Z15=0,"-",(IF(Y15=0,"-",(IF(AND(X15&lt;0,Y15&gt;0),"",(IF(AND(X15&gt;0,Y15&lt;0),"",(IF(AND(X15&lt;=0,Y15&lt;0),-Z15/Y15,Z15/Y15)))))))))</f>
        <v>-2.4154589371980676E-2</v>
      </c>
      <c r="AB15" s="32">
        <f>AB12+AB14</f>
        <v>1117</v>
      </c>
      <c r="AC15" s="33">
        <f>AC12+AC14</f>
        <v>1045</v>
      </c>
      <c r="AD15" s="21">
        <f>+AB15-AC15</f>
        <v>72</v>
      </c>
      <c r="AE15" s="101">
        <f>IF(AD15=0,"-",(IF(AC15=0,"-",(IF(AND(AB15&lt;0,AC15&gt;0),"",(IF(AND(AB15&gt;0,AC15&lt;0),"",(IF(AND(AB15&lt;=0,AC15&lt;0),-AD15/AC15,AD15/AC15)))))))))</f>
        <v>6.8899521531100474E-2</v>
      </c>
      <c r="AF15" s="32">
        <f>AF12+AF14</f>
        <v>162</v>
      </c>
      <c r="AG15" s="33">
        <f>AG12+AG14</f>
        <v>156</v>
      </c>
      <c r="AH15" s="21">
        <f>+AF15-AG15</f>
        <v>6</v>
      </c>
      <c r="AI15" s="101">
        <f>IF(AH15=0,"-",(IF(AG15=0,"-",(IF(AND(AF15&lt;0,AG15&gt;0),"",(IF(AND(AF15&gt;0,AG15&lt;0),"",(IF(AND(AF15&lt;=0,AG15&lt;0),-AH15/AG15,AH15/AG15)))))))))</f>
        <v>3.8461538461538464E-2</v>
      </c>
      <c r="AJ15" s="32">
        <f>AJ12+AJ14</f>
        <v>594</v>
      </c>
      <c r="AK15" s="33">
        <f>AK12+AK14</f>
        <v>591</v>
      </c>
      <c r="AL15" s="21">
        <f>+AJ15-AK15</f>
        <v>3</v>
      </c>
      <c r="AM15" s="101">
        <f>IF(AL15=0,"-",(IF(AK15=0,"-",(IF(AND(AJ15&lt;0,AK15&gt;0),"",(IF(AND(AJ15&gt;0,AK15&lt;0),"",(IF(AND(AJ15&lt;=0,AK15&lt;0),-AL15/AK15,AL15/AK15)))))))))</f>
        <v>5.076142131979695E-3</v>
      </c>
      <c r="AN15" s="32">
        <f>AN12+AN14</f>
        <v>349</v>
      </c>
      <c r="AO15" s="33">
        <f>AO12+AO14</f>
        <v>351</v>
      </c>
      <c r="AP15" s="21"/>
      <c r="AQ15" s="101">
        <f>IF(AO15&lt;0,AN15/ABS(AO15)+1,AN15/AO15-1)</f>
        <v>-5.6980056980057148E-3</v>
      </c>
      <c r="AR15" s="32">
        <f>AR12+AR14</f>
        <v>-1002</v>
      </c>
      <c r="AS15" s="33">
        <f>AS12+AS14</f>
        <v>-964</v>
      </c>
      <c r="AT15" s="100"/>
      <c r="AU15" s="102">
        <f>T15+X15+AB15+AF15+AJ15+AN15+AR15</f>
        <v>6942</v>
      </c>
      <c r="AV15" s="96">
        <f>U15+Y15+AC15+AG15+AK15+AO15+AS15</f>
        <v>7172</v>
      </c>
      <c r="AW15" s="96">
        <f>+AU15-AV15</f>
        <v>-230</v>
      </c>
      <c r="AX15" s="99">
        <f>IF(AW15=0,"-",(IF(AV15=0,"-",(IF(AND(AU15&lt;0,AV15&gt;0),"",(IF(AND(AU15&gt;0,AV15&lt;0),"",(IF(AND(AU15&lt;=0,AV15&lt;0),-AW15/AV15,AW15/AV15)))))))))</f>
        <v>-3.2069157836029004E-2</v>
      </c>
      <c r="AY15" s="8"/>
      <c r="AZ15" s="8"/>
      <c r="BA15" s="3" t="s">
        <v>169</v>
      </c>
      <c r="BB15" s="149" t="s">
        <v>52</v>
      </c>
      <c r="BC15" s="1"/>
      <c r="BD15" s="212">
        <f>+VLOOKUP($BA15,'[1]KFR 200x harte Werte'!$B$10:$F$66,BD$5,FALSE)</f>
        <v>83</v>
      </c>
      <c r="BE15" s="213">
        <f>+VLOOKUP($BA15,'[1]KFR 200x harte Werte'!$B$10:$F$66,BE$5,FALSE)</f>
        <v>79</v>
      </c>
      <c r="BF15" s="213">
        <f t="shared" si="0"/>
        <v>4</v>
      </c>
      <c r="BG15" s="68">
        <f t="shared" si="1"/>
        <v>5.0632911392405063E-2</v>
      </c>
      <c r="BI15" s="1"/>
    </row>
    <row r="16" spans="3:61" x14ac:dyDescent="0.2">
      <c r="E16" s="3"/>
      <c r="F16" s="7"/>
      <c r="G16" s="3"/>
      <c r="H16" s="20"/>
      <c r="I16" s="21"/>
      <c r="J16" s="21"/>
      <c r="K16" s="68"/>
      <c r="L16" s="20"/>
      <c r="M16" s="21"/>
      <c r="N16" s="21"/>
      <c r="O16" s="68"/>
      <c r="P16" s="20"/>
      <c r="Q16" s="21"/>
      <c r="R16" s="21"/>
      <c r="S16" s="68"/>
      <c r="T16" s="61"/>
      <c r="U16" s="86"/>
      <c r="V16" s="86"/>
      <c r="W16" s="55"/>
      <c r="X16" s="22"/>
      <c r="Y16" s="21"/>
      <c r="Z16" s="21"/>
      <c r="AA16" s="68"/>
      <c r="AB16" s="20"/>
      <c r="AC16" s="21"/>
      <c r="AD16" s="21"/>
      <c r="AE16" s="68"/>
      <c r="AF16" s="20"/>
      <c r="AG16" s="21"/>
      <c r="AH16" s="21"/>
      <c r="AI16" s="68"/>
      <c r="AJ16" s="20"/>
      <c r="AK16" s="21"/>
      <c r="AL16" s="21"/>
      <c r="AM16" s="68"/>
      <c r="AN16" s="20"/>
      <c r="AO16" s="21"/>
      <c r="AP16" s="21"/>
      <c r="AQ16" s="68"/>
      <c r="AR16" s="22"/>
      <c r="AS16" s="21"/>
      <c r="AT16" s="55"/>
      <c r="AU16" s="178"/>
      <c r="AV16" s="179"/>
      <c r="AW16" s="179"/>
      <c r="AX16" s="55"/>
      <c r="AY16" s="8"/>
      <c r="AZ16" s="8"/>
      <c r="BA16" s="3" t="s">
        <v>170</v>
      </c>
      <c r="BB16" s="149" t="s">
        <v>53</v>
      </c>
      <c r="BD16" s="212">
        <f>+VLOOKUP($BA16,'[1]KFR 200x harte Werte'!$B$10:$F$66,BD$5,FALSE)</f>
        <v>-13</v>
      </c>
      <c r="BE16" s="213">
        <f>+VLOOKUP($BA16,'[1]KFR 200x harte Werte'!$B$10:$F$66,BE$5,FALSE)</f>
        <v>-136</v>
      </c>
      <c r="BF16" s="213">
        <f t="shared" si="0"/>
        <v>123</v>
      </c>
      <c r="BG16" s="68">
        <f t="shared" si="1"/>
        <v>0.90441176470588236</v>
      </c>
    </row>
    <row r="17" spans="1:61" x14ac:dyDescent="0.2">
      <c r="C17" s="200" t="s">
        <v>141</v>
      </c>
      <c r="E17" s="200" t="s">
        <v>128</v>
      </c>
      <c r="F17" s="5" t="s">
        <v>8</v>
      </c>
      <c r="H17" s="15">
        <f>+VLOOKUP($E17,[3]Zusammenstellung!$B$6:$Q$24,H$5,FALSE)</f>
        <v>-2465</v>
      </c>
      <c r="I17" s="16">
        <f>+VLOOKUP($E17,[3]Zusammenstellung!$B$6:$Q$24,I$5,FALSE)</f>
        <v>-2598</v>
      </c>
      <c r="J17" s="16">
        <f>I17-H17</f>
        <v>-133</v>
      </c>
      <c r="K17" s="68">
        <f>IF(J17=0,"-",(IF(I17=0,"-",(IF(AND(H17&lt;0,I17&gt;0),"",(IF(AND(H17&gt;0,I17&lt;0),"",(IF(AND(H17&lt;=0,I17&lt;0),-J17/I17,J17/I17)))))))))</f>
        <v>-5.1193225558121634E-2</v>
      </c>
      <c r="L17" s="15">
        <f>+VLOOKUP($E17,[3]Zusammenstellung!$B$6:$Q$24,L$5,FALSE)</f>
        <v>-652</v>
      </c>
      <c r="M17" s="16">
        <f>+VLOOKUP($E17,[3]Zusammenstellung!$B$6:$Q$24,M$5,FALSE)</f>
        <v>-676</v>
      </c>
      <c r="N17" s="16">
        <f>M17-L17</f>
        <v>-24</v>
      </c>
      <c r="O17" s="68">
        <f t="shared" ref="O17:O25" si="2">IF(N17=0,"-",(IF(M17=0,"-",(IF(AND(L17&lt;0,M17&gt;0),"",(IF(AND(L17&gt;0,M17&lt;0),"",(IF(AND(L17&lt;=0,M17&lt;0),-N17/M17,N17/M17)))))))))</f>
        <v>-3.5502958579881658E-2</v>
      </c>
      <c r="P17" s="15">
        <f>+VLOOKUP($E17,[3]Zusammenstellung!$B$6:$Q$24,P$5,FALSE)</f>
        <v>-299</v>
      </c>
      <c r="Q17" s="16">
        <f>+VLOOKUP($E17,[3]Zusammenstellung!$B$6:$Q$24,Q$5,FALSE)</f>
        <v>-322</v>
      </c>
      <c r="R17" s="16">
        <f>Q17-P17</f>
        <v>-23</v>
      </c>
      <c r="S17" s="68">
        <f t="shared" ref="S17:S25" si="3">IF(R17=0,"-",(IF(Q17=0,"-",(IF(AND(P17&lt;0,Q17&gt;0),"",(IF(AND(P17&gt;0,Q17&lt;0),"",(IF(AND(P17&lt;=0,Q17&lt;0),-R17/Q17,R17/Q17)))))))))</f>
        <v>-7.1428571428571425E-2</v>
      </c>
      <c r="T17" s="59">
        <f>+VLOOKUP($C17,'[5]Zusammenstellung Paket'!$B$16:$T$34,T$5,FALSE)*-1</f>
        <v>-3400</v>
      </c>
      <c r="U17" s="83">
        <f>+VLOOKUP($C17,'[5]Zusammenstellung Paket'!$B$16:$T$34,U$5,FALSE)*-1</f>
        <v>-3579</v>
      </c>
      <c r="V17" s="83">
        <f t="shared" ref="V17:V25" si="4">U17-T17</f>
        <v>-179</v>
      </c>
      <c r="W17" s="55">
        <f t="shared" ref="W17:W25" si="5">IF(V17=0,"-",(IF(U17=0,"-",(IF(AND(T17&lt;0,U17&gt;0),"",(IF(AND(T17&gt;0,U17&lt;0),"",(IF(AND(T17&lt;=0,U17&lt;0),-V17/U17,V17/U17)))))))))</f>
        <v>-5.0013970382788486E-2</v>
      </c>
      <c r="X17" s="17">
        <f>+VLOOKUP($C17,'[5]Zusammenstellung Paket'!$B$16:$T$34,X$5,FALSE)*-1</f>
        <v>-417</v>
      </c>
      <c r="Y17" s="16">
        <f>+VLOOKUP($C17,'[5]Zusammenstellung Paket'!$B$16:$T$34,Y$5,FALSE)*-1</f>
        <v>-431</v>
      </c>
      <c r="Z17" s="16">
        <f t="shared" ref="Z17:Z25" si="6">Y17-X17</f>
        <v>-14</v>
      </c>
      <c r="AA17" s="68">
        <f t="shared" ref="AA17:AA25" si="7">IF(Z17=0,"-",(IF(Y17=0,"-",(IF(AND(X17&lt;0,Y17&gt;0),"",(IF(AND(X17&gt;0,Y17&lt;0),"",(IF(AND(X17&lt;=0,Y17&lt;0),-Z17/Y17,Z17/Y17)))))))))</f>
        <v>-3.248259860788863E-2</v>
      </c>
      <c r="AB17" s="15">
        <f>+VLOOKUP($C17,'[5]Zusammenstellung Paket'!$B$16:$T$34,AB$5,FALSE)*-1</f>
        <v>-535</v>
      </c>
      <c r="AC17" s="16">
        <f>+VLOOKUP($C17,'[5]Zusammenstellung Paket'!$B$16:$T$34,AC$5,FALSE)*-1</f>
        <v>-475</v>
      </c>
      <c r="AD17" s="16">
        <f>AC17-AB17</f>
        <v>60</v>
      </c>
      <c r="AE17" s="68">
        <f>IF(AD17=0,"-",(IF(AC17=0,"-",(IF(AND(AB17&lt;0,AC17&gt;0),"",(IF(AND(AB17&gt;0,AC17&lt;0),"",(IF(AND(AB17&lt;=0,AC17&lt;0),-AD17/AC17,AD17/AC17)))))))))</f>
        <v>0.12631578947368421</v>
      </c>
      <c r="AF17" s="15">
        <f>+VLOOKUP($C17,'[5]Zusammenstellung Paket'!$B$16:$T$34,AF$5,FALSE)*-1</f>
        <v>-27</v>
      </c>
      <c r="AG17" s="16">
        <f>+VLOOKUP($C17,'[5]Zusammenstellung Paket'!$B$16:$T$34,AG$5,FALSE)*-1</f>
        <v>-28</v>
      </c>
      <c r="AH17" s="16">
        <f>AG17-AF17</f>
        <v>-1</v>
      </c>
      <c r="AI17" s="68">
        <f>IF(AH17=0,"-",(IF(AG17=0,"-",(IF(AND(AF17&lt;0,AG17&gt;0),"",(IF(AND(AF17&gt;0,AG17&lt;0),"",(IF(AND(AF17&lt;=0,AG17&lt;0),-AH17/AG17,AH17/AG17)))))))))</f>
        <v>-3.5714285714285712E-2</v>
      </c>
      <c r="AJ17" s="15">
        <f>+VLOOKUP($C17,'[5]Zusammenstellung Paket'!$B$16:$T$34,AJ$5,FALSE)*-1</f>
        <v>-254</v>
      </c>
      <c r="AK17" s="16">
        <f>+VLOOKUP($C17,'[5]Zusammenstellung Paket'!$B$16:$T$34,AK$5,FALSE)*-1</f>
        <v>-249</v>
      </c>
      <c r="AL17" s="16">
        <f>AK17-AJ17</f>
        <v>5</v>
      </c>
      <c r="AM17" s="68">
        <f>IF(AL17=0,"-",(IF(AK17=0,"-",(IF(AND(AJ17&lt;0,AK17&gt;0),"",(IF(AND(AJ17&gt;0,AK17&lt;0),"",(IF(AND(AJ17&lt;=0,AK17&lt;0),-AL17/AK17,AL17/AK17)))))))))</f>
        <v>2.0080321285140562E-2</v>
      </c>
      <c r="AN17" s="15">
        <f>+VLOOKUP($C17,'[5]Zusammenstellung Paket'!$B$16:$T$34,AN$5,FALSE)*-1</f>
        <v>-31</v>
      </c>
      <c r="AO17" s="16">
        <f>+VLOOKUP($C17,'[5]Zusammenstellung Paket'!$B$16:$T$34,AO$5,FALSE)*-1</f>
        <v>-26</v>
      </c>
      <c r="AP17" s="16">
        <f>AO17-AN17</f>
        <v>5</v>
      </c>
      <c r="AQ17" s="68">
        <f>IF(AP17=0,"-",(IF(AO17=0,"-",(IF(AND(AN17&lt;0,AO17&gt;0),"",(IF(AND(AN17&gt;0,AO17&lt;0),"",(IF(AND(AN17&lt;=0,AO17&lt;0),-AP17/AO17,AP17/AO17)))))))))</f>
        <v>0.19230769230769232</v>
      </c>
      <c r="AR17" s="17">
        <f>+VLOOKUP($C17,'[5]Zusammenstellung Paket'!$B$16:$T$34,AR$5,FALSE)*-1</f>
        <v>731</v>
      </c>
      <c r="AS17" s="16">
        <f>+VLOOKUP($C17,'[5]Zusammenstellung Paket'!$B$16:$T$34,AS$5,FALSE)*-1</f>
        <v>689</v>
      </c>
      <c r="AT17" s="55"/>
      <c r="AU17" s="178">
        <f>+VLOOKUP($C17,'[5]Zusammenstellung Paket'!$B$16:$T$34,AU$5,FALSE)*-1</f>
        <v>-3933</v>
      </c>
      <c r="AV17" s="179">
        <f>+VLOOKUP($C17,'[5]Zusammenstellung Paket'!$B$16:$T$34,AV$5,FALSE)*-1</f>
        <v>-4099</v>
      </c>
      <c r="AW17" s="179">
        <f t="shared" ref="AW17:AW25" si="8">AV17-AU17</f>
        <v>-166</v>
      </c>
      <c r="AX17" s="55">
        <f t="shared" ref="AX17:AX25" si="9">IF(AW17=0,"-",(IF(AV17=0,"-",(IF(AND(AU17&lt;0,AV17&gt;0),"",(IF(AND(AU17&gt;0,AV17&lt;0),"",(IF(AND(AU17&lt;=0,AV17&lt;0),-AW17/AV17,AW17/AV17)))))))))</f>
        <v>-4.0497682361551601E-2</v>
      </c>
      <c r="BA17" s="1" t="s">
        <v>171</v>
      </c>
      <c r="BB17" s="149" t="s">
        <v>54</v>
      </c>
      <c r="BD17" s="212">
        <f>+VLOOKUP($BA17,'[1]KFR 200x harte Werte'!$B$10:$F$66,BD$5,FALSE)</f>
        <v>15</v>
      </c>
      <c r="BE17" s="213">
        <f>+VLOOKUP($BA17,'[1]KFR 200x harte Werte'!$B$10:$F$66,BE$5,FALSE)</f>
        <v>367</v>
      </c>
      <c r="BF17" s="213">
        <f t="shared" si="0"/>
        <v>-352</v>
      </c>
      <c r="BG17" s="68">
        <f t="shared" si="1"/>
        <v>-0.95912806539509532</v>
      </c>
    </row>
    <row r="18" spans="1:61" x14ac:dyDescent="0.2">
      <c r="A18" s="1">
        <v>3501011000</v>
      </c>
      <c r="E18" s="200" t="s">
        <v>129</v>
      </c>
      <c r="F18" s="9"/>
      <c r="G18" s="6" t="s">
        <v>10</v>
      </c>
      <c r="H18" s="18">
        <f>+VLOOKUP($E18,[3]Zusammenstellung!$C$6:$Q$24,H$4,FALSE)</f>
        <v>-1011</v>
      </c>
      <c r="I18" s="19">
        <f>+VLOOKUP($E18,[3]Zusammenstellung!$C$6:$Q$24,I$4,FALSE)</f>
        <v>-1128</v>
      </c>
      <c r="J18" s="19">
        <f t="shared" ref="J18:J25" si="10">I18-H18</f>
        <v>-117</v>
      </c>
      <c r="K18" s="68">
        <f t="shared" ref="K18:K27" si="11">IF(J18=0,"-",(IF(I18=0,"-",(IF(AND(H18&lt;0,I18&gt;0),"",(IF(AND(H18&gt;0,I18&lt;0),"",(IF(AND(H18&lt;=0,I18&lt;0),-J18/I18,J18/I18)))))))))</f>
        <v>-0.10372340425531915</v>
      </c>
      <c r="L18" s="18">
        <f>+VLOOKUP($E18,[3]Zusammenstellung!$C$6:$Q$24,L$4,FALSE)</f>
        <v>-280</v>
      </c>
      <c r="M18" s="19">
        <f>+VLOOKUP($E18,[3]Zusammenstellung!$C$6:$Q$24,M$4,FALSE)</f>
        <v>-297</v>
      </c>
      <c r="N18" s="19">
        <f t="shared" ref="N18:N25" si="12">M18-L18</f>
        <v>-17</v>
      </c>
      <c r="O18" s="68">
        <f t="shared" si="2"/>
        <v>-5.7239057239057242E-2</v>
      </c>
      <c r="P18" s="18">
        <f>+VLOOKUP($E18,[3]Zusammenstellung!$C$6:$Q$24,P$4,FALSE)</f>
        <v>-110</v>
      </c>
      <c r="Q18" s="19">
        <f>+VLOOKUP($E18,[3]Zusammenstellung!$C$6:$Q$24,Q$4,FALSE)</f>
        <v>-119</v>
      </c>
      <c r="R18" s="19">
        <f t="shared" ref="R18:R25" si="13">Q18-P18</f>
        <v>-9</v>
      </c>
      <c r="S18" s="68">
        <f t="shared" si="3"/>
        <v>-7.5630252100840331E-2</v>
      </c>
      <c r="T18" s="59">
        <f>+VLOOKUP($E18,[3]Zusammenstellung!$C$6:$Q$24,T$4,FALSE)</f>
        <v>-1401</v>
      </c>
      <c r="U18" s="83">
        <f>+VLOOKUP($E18,[3]Zusammenstellung!$C$6:$Q$24,U$4,FALSE)</f>
        <v>-1545</v>
      </c>
      <c r="V18" s="83">
        <f t="shared" si="4"/>
        <v>-144</v>
      </c>
      <c r="W18" s="55">
        <f t="shared" si="5"/>
        <v>-9.3203883495145634E-2</v>
      </c>
      <c r="X18" s="35">
        <f>+VLOOKUP($A18,'[5]Mio-Datei Segmente gerundet'!$A$3:$P$985,X$4,FALSE)*-1</f>
        <v>-114</v>
      </c>
      <c r="Y18" s="19">
        <f>+VLOOKUP($A18,'[6]Mio-Datei Segmente gerundet'!$A$4:$O$982,X$4,FALSE)*-1</f>
        <v>-127</v>
      </c>
      <c r="Z18" s="19">
        <f t="shared" si="6"/>
        <v>-13</v>
      </c>
      <c r="AA18" s="68">
        <f t="shared" si="7"/>
        <v>-0.10236220472440945</v>
      </c>
      <c r="AB18" s="188"/>
      <c r="AC18" s="189"/>
      <c r="AD18" s="189"/>
      <c r="AE18" s="190"/>
      <c r="AF18" s="188"/>
      <c r="AG18" s="189"/>
      <c r="AH18" s="189"/>
      <c r="AI18" s="190"/>
      <c r="AJ18" s="188"/>
      <c r="AK18" s="189"/>
      <c r="AL18" s="189"/>
      <c r="AM18" s="190"/>
      <c r="AN18" s="188"/>
      <c r="AO18" s="189"/>
      <c r="AP18" s="189"/>
      <c r="AQ18" s="190"/>
      <c r="AR18" s="191"/>
      <c r="AS18" s="189"/>
      <c r="AT18" s="192"/>
      <c r="AU18" s="178">
        <f>+VLOOKUP($A18,'[5]Mio-Datei gerundet GuV'!$A$6:$K$384,AU$1,FALSE)*-1</f>
        <v>-1517</v>
      </c>
      <c r="AV18" s="179">
        <f>+VLOOKUP($A18,'[5]Mio-Datei gerundet GuV'!$A$6:$K$384,AV$1,FALSE)*-1</f>
        <v>-1674</v>
      </c>
      <c r="AW18" s="179">
        <f t="shared" si="8"/>
        <v>-157</v>
      </c>
      <c r="AX18" s="55">
        <f t="shared" si="9"/>
        <v>-9.3787335722819595E-2</v>
      </c>
      <c r="AY18" s="6"/>
      <c r="AZ18" s="6"/>
      <c r="BA18" s="6" t="s">
        <v>172</v>
      </c>
      <c r="BB18" s="149" t="s">
        <v>55</v>
      </c>
      <c r="BC18" s="6"/>
      <c r="BD18" s="212">
        <f>+VLOOKUP($BA18,'[1]KFR 200x harte Werte'!$B$10:$F$66,BD$5,FALSE)</f>
        <v>795</v>
      </c>
      <c r="BE18" s="213">
        <f>+VLOOKUP($BA18,'[1]KFR 200x harte Werte'!$B$10:$F$66,BE$5,FALSE)</f>
        <v>610</v>
      </c>
      <c r="BF18" s="213">
        <f t="shared" si="0"/>
        <v>185</v>
      </c>
      <c r="BG18" s="68">
        <f t="shared" si="1"/>
        <v>0.30327868852459017</v>
      </c>
    </row>
    <row r="19" spans="1:61" x14ac:dyDescent="0.2">
      <c r="A19" s="1">
        <v>3503010000</v>
      </c>
      <c r="E19" s="200" t="s">
        <v>130</v>
      </c>
      <c r="F19" s="9"/>
      <c r="G19" s="6" t="s">
        <v>9</v>
      </c>
      <c r="H19" s="18">
        <f>+VLOOKUP($E19,[3]Zusammenstellung!$C$6:$Q$24,H$4,FALSE)</f>
        <v>-792</v>
      </c>
      <c r="I19" s="19">
        <f>+VLOOKUP($E19,[3]Zusammenstellung!$C$6:$Q$24,I$4,FALSE)</f>
        <v>-792</v>
      </c>
      <c r="J19" s="19">
        <f t="shared" si="10"/>
        <v>0</v>
      </c>
      <c r="K19" s="68" t="str">
        <f t="shared" si="11"/>
        <v>-</v>
      </c>
      <c r="L19" s="18">
        <f>+VLOOKUP($E19,[3]Zusammenstellung!$C$6:$Q$24,L$4,FALSE)</f>
        <v>-195</v>
      </c>
      <c r="M19" s="19">
        <f>+VLOOKUP($E19,[3]Zusammenstellung!$C$6:$Q$24,M$4,FALSE)</f>
        <v>-199</v>
      </c>
      <c r="N19" s="19">
        <f t="shared" si="12"/>
        <v>-4</v>
      </c>
      <c r="O19" s="68">
        <f t="shared" si="2"/>
        <v>-2.0100502512562814E-2</v>
      </c>
      <c r="P19" s="18">
        <f>+VLOOKUP($E19,[3]Zusammenstellung!$C$6:$Q$24,P$4,FALSE)</f>
        <v>-125</v>
      </c>
      <c r="Q19" s="19">
        <f>+VLOOKUP($E19,[3]Zusammenstellung!$C$6:$Q$24,Q$4,FALSE)</f>
        <v>-134</v>
      </c>
      <c r="R19" s="19">
        <f t="shared" si="13"/>
        <v>-9</v>
      </c>
      <c r="S19" s="68">
        <f t="shared" si="3"/>
        <v>-6.7164179104477612E-2</v>
      </c>
      <c r="T19" s="59">
        <f>+VLOOKUP($E19,[3]Zusammenstellung!$C$6:$Q$24,T$4,FALSE)</f>
        <v>-1107</v>
      </c>
      <c r="U19" s="83">
        <f>+VLOOKUP($E19,[3]Zusammenstellung!$C$6:$Q$24,U$4,FALSE)</f>
        <v>-1119</v>
      </c>
      <c r="V19" s="83">
        <f t="shared" si="4"/>
        <v>-12</v>
      </c>
      <c r="W19" s="55">
        <f t="shared" si="5"/>
        <v>-1.0723860589812333E-2</v>
      </c>
      <c r="X19" s="35">
        <f>+VLOOKUP($A19,'[5]Mio-Datei Segmente gerundet'!$A$3:$P$985,X$4,FALSE)*-1</f>
        <v>-67</v>
      </c>
      <c r="Y19" s="19">
        <f>+VLOOKUP($A19,'[6]Mio-Datei Segmente gerundet'!$A$4:$O$982,X$4,FALSE)*-1</f>
        <v>-68</v>
      </c>
      <c r="Z19" s="19">
        <f t="shared" si="6"/>
        <v>-1</v>
      </c>
      <c r="AA19" s="68">
        <f t="shared" si="7"/>
        <v>-1.4705882352941176E-2</v>
      </c>
      <c r="AB19" s="188"/>
      <c r="AC19" s="189"/>
      <c r="AD19" s="189"/>
      <c r="AE19" s="190"/>
      <c r="AF19" s="188"/>
      <c r="AG19" s="189"/>
      <c r="AH19" s="189"/>
      <c r="AI19" s="190"/>
      <c r="AJ19" s="188"/>
      <c r="AK19" s="189"/>
      <c r="AL19" s="189"/>
      <c r="AM19" s="190"/>
      <c r="AN19" s="188"/>
      <c r="AO19" s="189"/>
      <c r="AP19" s="189"/>
      <c r="AQ19" s="190"/>
      <c r="AR19" s="191"/>
      <c r="AS19" s="189"/>
      <c r="AT19" s="192"/>
      <c r="AU19" s="178">
        <f>+VLOOKUP($A19,'[5]Mio-Datei gerundet GuV'!$A$6:$K$384,AU$1,FALSE)*-1</f>
        <v>-1168</v>
      </c>
      <c r="AV19" s="179">
        <f>+VLOOKUP($A19,'[5]Mio-Datei gerundet GuV'!$A$6:$K$384,AV$1,FALSE)*-1</f>
        <v>-1177</v>
      </c>
      <c r="AW19" s="179">
        <f t="shared" si="8"/>
        <v>-9</v>
      </c>
      <c r="AX19" s="55">
        <f t="shared" si="9"/>
        <v>-7.6465590484282074E-3</v>
      </c>
      <c r="AY19" s="6"/>
      <c r="AZ19" s="6"/>
      <c r="BA19" s="6" t="s">
        <v>173</v>
      </c>
      <c r="BB19" s="148" t="s">
        <v>57</v>
      </c>
      <c r="BC19" s="6"/>
      <c r="BD19" s="212">
        <f>+VLOOKUP($BA19,'[1]KFR 200x harte Werte'!$B$10:$F$66,BD$5,FALSE)</f>
        <v>888</v>
      </c>
      <c r="BE19" s="213">
        <f>+VLOOKUP($BA19,'[1]KFR 200x harte Werte'!$B$10:$F$66,BE$5,FALSE)</f>
        <v>760</v>
      </c>
      <c r="BF19" s="213">
        <f t="shared" si="0"/>
        <v>128</v>
      </c>
      <c r="BG19" s="68">
        <f t="shared" si="1"/>
        <v>0.16842105263157894</v>
      </c>
    </row>
    <row r="20" spans="1:61" x14ac:dyDescent="0.2">
      <c r="A20" s="1">
        <v>3503021000</v>
      </c>
      <c r="E20" s="200" t="s">
        <v>131</v>
      </c>
      <c r="F20" s="9"/>
      <c r="G20" s="6" t="s">
        <v>15</v>
      </c>
      <c r="H20" s="18">
        <f>+VLOOKUP($E20,[3]Zusammenstellung!$C$6:$Q$24,H$4,FALSE)</f>
        <v>-2</v>
      </c>
      <c r="I20" s="19">
        <f>+VLOOKUP($E20,[3]Zusammenstellung!$C$6:$Q$24,I$4,FALSE)</f>
        <v>-12</v>
      </c>
      <c r="J20" s="19">
        <f t="shared" si="10"/>
        <v>-10</v>
      </c>
      <c r="K20" s="68">
        <f t="shared" si="11"/>
        <v>-0.83333333333333337</v>
      </c>
      <c r="L20" s="18">
        <f>+VLOOKUP($E20,[3]Zusammenstellung!$C$6:$Q$24,L$4,FALSE)</f>
        <v>-9</v>
      </c>
      <c r="M20" s="19">
        <f>+VLOOKUP($E20,[3]Zusammenstellung!$C$6:$Q$24,M$4,FALSE)</f>
        <v>-11</v>
      </c>
      <c r="N20" s="19">
        <f t="shared" si="12"/>
        <v>-2</v>
      </c>
      <c r="O20" s="68">
        <f t="shared" si="2"/>
        <v>-0.18181818181818182</v>
      </c>
      <c r="P20" s="18">
        <f>+VLOOKUP($E20,[3]Zusammenstellung!$C$6:$Q$24,P$4,FALSE)</f>
        <v>0</v>
      </c>
      <c r="Q20" s="19">
        <f>+VLOOKUP($E20,[3]Zusammenstellung!$C$6:$Q$24,Q$4,FALSE)</f>
        <v>0</v>
      </c>
      <c r="R20" s="19">
        <f t="shared" si="13"/>
        <v>0</v>
      </c>
      <c r="S20" s="68" t="str">
        <f t="shared" si="3"/>
        <v>-</v>
      </c>
      <c r="T20" s="59">
        <f>+VLOOKUP($E20,[3]Zusammenstellung!$C$6:$Q$24,T$4,FALSE)</f>
        <v>-11</v>
      </c>
      <c r="U20" s="83">
        <f>+VLOOKUP($E20,[3]Zusammenstellung!$C$6:$Q$24,U$4,FALSE)</f>
        <v>-22</v>
      </c>
      <c r="V20" s="83">
        <f t="shared" si="4"/>
        <v>-11</v>
      </c>
      <c r="W20" s="55">
        <f t="shared" si="5"/>
        <v>-0.5</v>
      </c>
      <c r="X20" s="35">
        <f>+VLOOKUP($A20,'[5]Mio-Datei Segmente gerundet'!$A$3:$P$985,X$4,FALSE)*-1</f>
        <v>-5</v>
      </c>
      <c r="Y20" s="19">
        <f>+VLOOKUP($A20,'[6]Mio-Datei Segmente gerundet'!$A$4:$O$982,X$4,FALSE)*-1</f>
        <v>-5</v>
      </c>
      <c r="Z20" s="19">
        <f t="shared" si="6"/>
        <v>0</v>
      </c>
      <c r="AA20" s="68" t="str">
        <f t="shared" si="7"/>
        <v>-</v>
      </c>
      <c r="AB20" s="188"/>
      <c r="AC20" s="189"/>
      <c r="AD20" s="189"/>
      <c r="AE20" s="190"/>
      <c r="AF20" s="188"/>
      <c r="AG20" s="189"/>
      <c r="AH20" s="189"/>
      <c r="AI20" s="190"/>
      <c r="AJ20" s="188"/>
      <c r="AK20" s="189"/>
      <c r="AL20" s="189"/>
      <c r="AM20" s="190"/>
      <c r="AN20" s="188"/>
      <c r="AO20" s="189"/>
      <c r="AP20" s="189"/>
      <c r="AQ20" s="190"/>
      <c r="AR20" s="191"/>
      <c r="AS20" s="189"/>
      <c r="AT20" s="192"/>
      <c r="AU20" s="178">
        <f>+VLOOKUP($A20,'[5]Mio-Datei gerundet GuV'!$A$6:$K$384,AU$1,FALSE)*-1</f>
        <v>-15</v>
      </c>
      <c r="AV20" s="179">
        <f>+VLOOKUP($A20,'[5]Mio-Datei gerundet GuV'!$A$6:$K$384,AV$1,FALSE)*-1</f>
        <v>-26</v>
      </c>
      <c r="AW20" s="179">
        <f t="shared" si="8"/>
        <v>-11</v>
      </c>
      <c r="AX20" s="55">
        <f t="shared" si="9"/>
        <v>-0.42307692307692307</v>
      </c>
      <c r="AY20" s="6"/>
      <c r="AZ20" s="6"/>
      <c r="BA20" s="6" t="s">
        <v>174</v>
      </c>
      <c r="BB20" s="149" t="s">
        <v>58</v>
      </c>
      <c r="BC20" s="6"/>
      <c r="BD20" s="212">
        <f>+VLOOKUP($BA20,'[1]KFR 200x harte Werte'!$B$10:$F$66,BD$5,FALSE)</f>
        <v>-55</v>
      </c>
      <c r="BE20" s="213">
        <f>+VLOOKUP($BA20,'[1]KFR 200x harte Werte'!$B$10:$F$66,BE$5,FALSE)</f>
        <v>-5</v>
      </c>
      <c r="BF20" s="213">
        <f t="shared" si="0"/>
        <v>-50</v>
      </c>
      <c r="BG20" s="68">
        <f t="shared" si="1"/>
        <v>-10</v>
      </c>
    </row>
    <row r="21" spans="1:61" x14ac:dyDescent="0.2">
      <c r="A21" s="1">
        <v>3503024000</v>
      </c>
      <c r="B21" s="1">
        <v>3501000000</v>
      </c>
      <c r="D21" s="200" t="s">
        <v>132</v>
      </c>
      <c r="E21" s="201" t="s">
        <v>133</v>
      </c>
      <c r="F21" s="9"/>
      <c r="G21" s="6" t="s">
        <v>40</v>
      </c>
      <c r="H21" s="231">
        <f>+VLOOKUP($E21,[3]Zusammenstellung!$C$6:$Q$24,H$4,FALSE)+VLOOKUP($D21,[3]Zusammenstellung!$C$6:$Q$24,H$4,FALSE)</f>
        <v>-377</v>
      </c>
      <c r="I21" s="232">
        <f>+VLOOKUP($E21,[3]Zusammenstellung!$C$6:$Q$24,I$4,FALSE)+VLOOKUP($D21,[3]Zusammenstellung!$C$6:$Q$24,I$4,FALSE)</f>
        <v>-366</v>
      </c>
      <c r="J21" s="232">
        <f t="shared" si="10"/>
        <v>11</v>
      </c>
      <c r="K21" s="233">
        <f t="shared" si="11"/>
        <v>3.0054644808743168E-2</v>
      </c>
      <c r="L21" s="231">
        <f>+VLOOKUP($E21,[3]Zusammenstellung!$C$6:$Q$24,L$4,FALSE)+VLOOKUP($D21,[3]Zusammenstellung!$C$6:$Q$24,L$4,FALSE)</f>
        <v>-95</v>
      </c>
      <c r="M21" s="232">
        <f>+VLOOKUP($E21,[3]Zusammenstellung!$C$6:$Q$24,M$4,FALSE)+VLOOKUP($D21,[3]Zusammenstellung!$C$6:$Q$24,M$4,FALSE)</f>
        <v>-94</v>
      </c>
      <c r="N21" s="232">
        <f t="shared" si="12"/>
        <v>1</v>
      </c>
      <c r="O21" s="233">
        <f t="shared" si="2"/>
        <v>1.0638297872340425E-2</v>
      </c>
      <c r="P21" s="231">
        <f>+VLOOKUP($E21,[3]Zusammenstellung!$C$6:$Q$24,P$4,FALSE)+VLOOKUP($D21,[3]Zusammenstellung!$C$6:$Q$24,P$4,FALSE)</f>
        <v>-27</v>
      </c>
      <c r="Q21" s="232">
        <f>+VLOOKUP($E21,[3]Zusammenstellung!$C$6:$Q$24,Q$4,FALSE)+VLOOKUP($D21,[3]Zusammenstellung!$C$6:$Q$24,Q$4,FALSE)</f>
        <v>-35</v>
      </c>
      <c r="R21" s="232">
        <f t="shared" si="13"/>
        <v>-8</v>
      </c>
      <c r="S21" s="68">
        <f t="shared" si="3"/>
        <v>-0.22857142857142856</v>
      </c>
      <c r="T21" s="59">
        <f>+VLOOKUP($E21,[3]Zusammenstellung!$C$6:$Q$24,T$4,FALSE)+VLOOKUP($D21,[3]Zusammenstellung!$C$6:$Q$24,T$4,FALSE)</f>
        <v>-499</v>
      </c>
      <c r="U21" s="83">
        <f>+VLOOKUP($E21,[3]Zusammenstellung!$C$6:$Q$24,U$4,FALSE)+VLOOKUP($D21,[3]Zusammenstellung!$C$6:$Q$24,U$4,FALSE)</f>
        <v>-493</v>
      </c>
      <c r="V21" s="83">
        <f t="shared" si="4"/>
        <v>6</v>
      </c>
      <c r="W21" s="55">
        <f t="shared" si="5"/>
        <v>1.2170385395537525E-2</v>
      </c>
      <c r="X21" s="35">
        <f>+VLOOKUP($A21,'[5]Mio-Datei Segmente gerundet'!$A$3:$P$985,X$4,FALSE)*-1+VLOOKUP($B21,'[5]Mio-Datei Segmente gerundet'!$A$3:$P$985,X$4,FALSE)*-1-X18</f>
        <v>-45</v>
      </c>
      <c r="Y21" s="19">
        <f>+VLOOKUP($A21,'[6]Mio-Datei Segmente gerundet'!$A$4:$O$982,X$4,FALSE)*-1+VLOOKUP($B21,'[6]Mio-Datei Segmente gerundet'!$A$4:$O$982,X$4,FALSE)*-1-Y18</f>
        <v>-37</v>
      </c>
      <c r="Z21" s="19">
        <f t="shared" si="6"/>
        <v>8</v>
      </c>
      <c r="AA21" s="68">
        <f t="shared" si="7"/>
        <v>0.21621621621621623</v>
      </c>
      <c r="AB21" s="188"/>
      <c r="AC21" s="189"/>
      <c r="AD21" s="189"/>
      <c r="AE21" s="190"/>
      <c r="AF21" s="188"/>
      <c r="AG21" s="189"/>
      <c r="AH21" s="189"/>
      <c r="AI21" s="190"/>
      <c r="AJ21" s="188"/>
      <c r="AK21" s="189"/>
      <c r="AL21" s="189"/>
      <c r="AM21" s="190"/>
      <c r="AN21" s="188"/>
      <c r="AO21" s="189"/>
      <c r="AP21" s="189"/>
      <c r="AQ21" s="190"/>
      <c r="AR21" s="191"/>
      <c r="AS21" s="189"/>
      <c r="AT21" s="192"/>
      <c r="AU21" s="178">
        <f>+VLOOKUP($A21,'[5]Mio-Datei gerundet GuV'!$A$6:$K$384,AU$1,FALSE)*-1+VLOOKUP($B21,'[5]Mio-Datei gerundet GuV'!$A$6:$K$384,AU$1,FALSE)*-1-AU18</f>
        <v>-911</v>
      </c>
      <c r="AV21" s="179">
        <f>+VLOOKUP($A21,'[5]Mio-Datei gerundet GuV'!$A$6:$K$384,AV$1,FALSE)*-1+VLOOKUP($B21,'[5]Mio-Datei gerundet GuV'!$A$6:$K$384,AV$1,FALSE)*-1-AV18</f>
        <v>-877</v>
      </c>
      <c r="AW21" s="179">
        <f t="shared" si="8"/>
        <v>34</v>
      </c>
      <c r="AX21" s="55">
        <f t="shared" si="9"/>
        <v>3.8768529076396809E-2</v>
      </c>
      <c r="AY21" s="6"/>
      <c r="AZ21" s="6"/>
      <c r="BA21" s="6" t="s">
        <v>175</v>
      </c>
      <c r="BB21" s="152" t="s">
        <v>56</v>
      </c>
      <c r="BC21" s="144"/>
      <c r="BD21" s="214">
        <f>+VLOOKUP($BA21,'[1]KFR 200x harte Werte'!$B$10:$F$66,BD$5,FALSE)</f>
        <v>833</v>
      </c>
      <c r="BE21" s="215">
        <f>+VLOOKUP($BA21,'[1]KFR 200x harte Werte'!$B$10:$F$66,BE$5,FALSE)</f>
        <v>755</v>
      </c>
      <c r="BF21" s="215">
        <f t="shared" si="0"/>
        <v>78</v>
      </c>
      <c r="BG21" s="69">
        <f t="shared" si="1"/>
        <v>0.10331125827814569</v>
      </c>
    </row>
    <row r="22" spans="1:61" x14ac:dyDescent="0.2">
      <c r="C22" s="200" t="s">
        <v>142</v>
      </c>
      <c r="E22" s="200" t="s">
        <v>134</v>
      </c>
      <c r="F22" s="5" t="s">
        <v>11</v>
      </c>
      <c r="H22" s="15">
        <f>+VLOOKUP($E22,[3]Zusammenstellung!$B$6:$Q$24,H$5,FALSE)</f>
        <v>-754</v>
      </c>
      <c r="I22" s="16">
        <f>+VLOOKUP($E22,[3]Zusammenstellung!$B$6:$Q$24,I$5,FALSE)</f>
        <v>-732</v>
      </c>
      <c r="J22" s="16">
        <f t="shared" si="10"/>
        <v>22</v>
      </c>
      <c r="K22" s="68">
        <f t="shared" si="11"/>
        <v>3.0054644808743168E-2</v>
      </c>
      <c r="L22" s="15">
        <f>+VLOOKUP($E22,[3]Zusammenstellung!$B$6:$Q$24,L$5,FALSE)</f>
        <v>-178</v>
      </c>
      <c r="M22" s="16">
        <f>+VLOOKUP($E22,[3]Zusammenstellung!$B$6:$Q$24,M$5,FALSE)</f>
        <v>-170</v>
      </c>
      <c r="N22" s="16">
        <f t="shared" si="12"/>
        <v>8</v>
      </c>
      <c r="O22" s="68">
        <f t="shared" si="2"/>
        <v>4.7058823529411764E-2</v>
      </c>
      <c r="P22" s="15">
        <f>+VLOOKUP($E22,[3]Zusammenstellung!$B$6:$Q$24,P$5,FALSE)</f>
        <v>-95</v>
      </c>
      <c r="Q22" s="16">
        <f>+VLOOKUP($E22,[3]Zusammenstellung!$B$6:$Q$24,Q$5,FALSE)</f>
        <v>-96</v>
      </c>
      <c r="R22" s="16">
        <f t="shared" si="13"/>
        <v>-1</v>
      </c>
      <c r="S22" s="68">
        <f t="shared" si="3"/>
        <v>-1.0416666666666666E-2</v>
      </c>
      <c r="T22" s="59">
        <f>+VLOOKUP($C22,'[5]Zusammenstellung Paket'!$B$16:$T$34,T$5,FALSE)*-1</f>
        <v>-1026</v>
      </c>
      <c r="U22" s="83">
        <f>+VLOOKUP($C22,'[5]Zusammenstellung Paket'!$B$16:$T$34,U$5,FALSE)*-1</f>
        <v>-998</v>
      </c>
      <c r="V22" s="83">
        <f t="shared" si="4"/>
        <v>28</v>
      </c>
      <c r="W22" s="55">
        <f t="shared" si="5"/>
        <v>2.8056112224448898E-2</v>
      </c>
      <c r="X22" s="17">
        <f>+VLOOKUP($C22,'[5]Zusammenstellung Paket'!$B$16:$T$34,X$5,FALSE)*-1</f>
        <v>-97</v>
      </c>
      <c r="Y22" s="16">
        <f>+VLOOKUP($C22,'[5]Zusammenstellung Paket'!$B$16:$T$34,Y$5,FALSE)*-1</f>
        <v>-98</v>
      </c>
      <c r="Z22" s="16">
        <f t="shared" si="6"/>
        <v>-1</v>
      </c>
      <c r="AA22" s="68">
        <f t="shared" si="7"/>
        <v>-1.020408163265306E-2</v>
      </c>
      <c r="AB22" s="15">
        <f>+VLOOKUP($C22,'[5]Zusammenstellung Paket'!$B$16:$T$34,AB$5,FALSE)*-1</f>
        <v>-304</v>
      </c>
      <c r="AC22" s="16">
        <f>+VLOOKUP($C22,'[5]Zusammenstellung Paket'!$B$16:$T$34,AC$5,FALSE)*-1</f>
        <v>-301</v>
      </c>
      <c r="AD22" s="16">
        <f>AC22-AB22</f>
        <v>3</v>
      </c>
      <c r="AE22" s="68">
        <f>IF(AD22=0,"-",(IF(AC22=0,"-",(IF(AND(AB22&lt;0,AC22&gt;0),"",(IF(AND(AB22&gt;0,AC22&lt;0),"",(IF(AND(AB22&lt;=0,AC22&lt;0),-AD22/AC22,AD22/AC22)))))))))</f>
        <v>9.9667774086378731E-3</v>
      </c>
      <c r="AF22" s="15">
        <f>+VLOOKUP($C22,'[5]Zusammenstellung Paket'!$B$16:$T$34,AF$5,FALSE)*-1</f>
        <v>-61</v>
      </c>
      <c r="AG22" s="16">
        <f>+VLOOKUP($C22,'[5]Zusammenstellung Paket'!$B$16:$T$34,AG$5,FALSE)*-1</f>
        <v>-63</v>
      </c>
      <c r="AH22" s="16">
        <f>AG22-AF22</f>
        <v>-2</v>
      </c>
      <c r="AI22" s="68">
        <f>IF(AH22=0,"-",(IF(AG22=0,"-",(IF(AND(AF22&lt;0,AG22&gt;0),"",(IF(AND(AF22&gt;0,AG22&lt;0),"",(IF(AND(AF22&lt;=0,AG22&lt;0),-AH22/AG22,AH22/AG22)))))))))</f>
        <v>-3.1746031746031744E-2</v>
      </c>
      <c r="AJ22" s="15">
        <f>+VLOOKUP($C22,'[5]Zusammenstellung Paket'!$B$16:$T$34,AJ$5,FALSE)*-1</f>
        <v>-226</v>
      </c>
      <c r="AK22" s="16">
        <f>+VLOOKUP($C22,'[5]Zusammenstellung Paket'!$B$16:$T$34,AK$5,FALSE)*-1</f>
        <v>-224</v>
      </c>
      <c r="AL22" s="16">
        <f>AK22-AJ22</f>
        <v>2</v>
      </c>
      <c r="AM22" s="68">
        <f>IF(AL22=0,"-",(IF(AK22=0,"-",(IF(AND(AJ22&lt;0,AK22&gt;0),"",(IF(AND(AJ22&gt;0,AK22&lt;0),"",(IF(AND(AJ22&lt;=0,AK22&lt;0),-AL22/AK22,AL22/AK22)))))))))</f>
        <v>8.9285714285714281E-3</v>
      </c>
      <c r="AN22" s="15">
        <f>+VLOOKUP($C22,'[5]Zusammenstellung Paket'!$B$16:$T$34,AN$5,FALSE)*-1</f>
        <v>-83</v>
      </c>
      <c r="AO22" s="16">
        <f>+VLOOKUP($C22,'[5]Zusammenstellung Paket'!$B$16:$T$34,AO$5,FALSE)*-1</f>
        <v>-105</v>
      </c>
      <c r="AP22" s="16">
        <f>AO22-AN22</f>
        <v>-22</v>
      </c>
      <c r="AQ22" s="68">
        <f>IF(AP22=0,"-",(IF(AO22=0,"-",(IF(AND(AN22&lt;0,AO22&gt;0),"",(IF(AND(AN22&gt;0,AO22&lt;0),"",(IF(AND(AN22&lt;=0,AO22&lt;0),-AP22/AO22,AP22/AO22)))))))))</f>
        <v>-0.20952380952380953</v>
      </c>
      <c r="AR22" s="17">
        <f>+VLOOKUP($C22,'[5]Zusammenstellung Paket'!$B$16:$T$34,AR$5,FALSE)*-1</f>
        <v>-1</v>
      </c>
      <c r="AS22" s="16">
        <f>+VLOOKUP($C22,'[5]Zusammenstellung Paket'!$B$16:$T$34,AS$5,FALSE)*-1</f>
        <v>1</v>
      </c>
      <c r="AT22" s="55"/>
      <c r="AU22" s="178">
        <f>+VLOOKUP($C22,'[5]Zusammenstellung Paket'!$B$16:$T$34,AU$5,FALSE)*-1</f>
        <v>-1798</v>
      </c>
      <c r="AV22" s="179">
        <f>+VLOOKUP($C22,'[5]Zusammenstellung Paket'!$B$16:$T$34,AV$5,FALSE)*-1</f>
        <v>-1788</v>
      </c>
      <c r="AW22" s="179">
        <f t="shared" si="8"/>
        <v>10</v>
      </c>
      <c r="AX22" s="55">
        <f t="shared" si="9"/>
        <v>5.5928411633109623E-3</v>
      </c>
      <c r="BB22" s="147"/>
      <c r="BC22" s="143"/>
      <c r="BD22" s="216"/>
      <c r="BE22" s="217"/>
      <c r="BF22" s="217"/>
      <c r="BG22" s="67"/>
    </row>
    <row r="23" spans="1:61" x14ac:dyDescent="0.2">
      <c r="C23" s="200" t="s">
        <v>143</v>
      </c>
      <c r="E23" s="200" t="s">
        <v>135</v>
      </c>
      <c r="F23" s="5" t="s">
        <v>12</v>
      </c>
      <c r="H23" s="15">
        <f>+VLOOKUP($E23,[3]Zusammenstellung!$B$6:$Q$24,H$5,FALSE)</f>
        <v>-187</v>
      </c>
      <c r="I23" s="16">
        <f>+VLOOKUP($E23,[3]Zusammenstellung!$B$6:$Q$24,I$5,FALSE)</f>
        <v>-236</v>
      </c>
      <c r="J23" s="16">
        <f t="shared" si="10"/>
        <v>-49</v>
      </c>
      <c r="K23" s="68">
        <f t="shared" si="11"/>
        <v>-0.2076271186440678</v>
      </c>
      <c r="L23" s="15">
        <f>+VLOOKUP($E23,[3]Zusammenstellung!$B$6:$Q$24,L$5,FALSE)</f>
        <v>-57</v>
      </c>
      <c r="M23" s="16">
        <f>+VLOOKUP($E23,[3]Zusammenstellung!$B$6:$Q$24,M$5,FALSE)</f>
        <v>-79</v>
      </c>
      <c r="N23" s="16">
        <f t="shared" si="12"/>
        <v>-22</v>
      </c>
      <c r="O23" s="68">
        <f t="shared" si="2"/>
        <v>-0.27848101265822783</v>
      </c>
      <c r="P23" s="15">
        <f>+VLOOKUP($E23,[3]Zusammenstellung!$B$6:$Q$24,P$5,FALSE)</f>
        <v>-25</v>
      </c>
      <c r="Q23" s="16">
        <f>+VLOOKUP($E23,[3]Zusammenstellung!$B$6:$Q$24,Q$5,FALSE)</f>
        <v>-34</v>
      </c>
      <c r="R23" s="16">
        <f t="shared" si="13"/>
        <v>-9</v>
      </c>
      <c r="S23" s="68">
        <f t="shared" si="3"/>
        <v>-0.26470588235294118</v>
      </c>
      <c r="T23" s="59">
        <f>+VLOOKUP($C23,'[5]Zusammenstellung Paket'!$B$16:$T$34,T$5,FALSE)*-1</f>
        <v>-268</v>
      </c>
      <c r="U23" s="83">
        <f>+VLOOKUP($C23,'[5]Zusammenstellung Paket'!$B$16:$T$34,U$5,FALSE)*-1</f>
        <v>-349</v>
      </c>
      <c r="V23" s="83">
        <f t="shared" si="4"/>
        <v>-81</v>
      </c>
      <c r="W23" s="55">
        <f t="shared" si="5"/>
        <v>-0.23209169054441262</v>
      </c>
      <c r="X23" s="17">
        <f>+VLOOKUP($C23,'[5]Zusammenstellung Paket'!$B$16:$T$34,X$5,FALSE)*-1</f>
        <v>-14</v>
      </c>
      <c r="Y23" s="16">
        <f>+VLOOKUP($C23,'[5]Zusammenstellung Paket'!$B$16:$T$34,Y$5,FALSE)*-1</f>
        <v>-7</v>
      </c>
      <c r="Z23" s="16">
        <f t="shared" si="6"/>
        <v>7</v>
      </c>
      <c r="AA23" s="68">
        <f t="shared" si="7"/>
        <v>1</v>
      </c>
      <c r="AB23" s="15">
        <f>+VLOOKUP($C23,'[5]Zusammenstellung Paket'!$B$16:$T$34,AB$5,FALSE)*-1</f>
        <v>-22</v>
      </c>
      <c r="AC23" s="16">
        <f>+VLOOKUP($C23,'[5]Zusammenstellung Paket'!$B$16:$T$34,AC$5,FALSE)*-1</f>
        <v>-24</v>
      </c>
      <c r="AD23" s="16">
        <f>AC23-AB23</f>
        <v>-2</v>
      </c>
      <c r="AE23" s="68">
        <f>IF(AD23=0,"-",(IF(AC23=0,"-",(IF(AND(AB23&lt;0,AC23&gt;0),"",(IF(AND(AB23&gt;0,AC23&lt;0),"",(IF(AND(AB23&lt;=0,AC23&lt;0),-AD23/AC23,AD23/AC23)))))))))</f>
        <v>-8.3333333333333329E-2</v>
      </c>
      <c r="AF23" s="15">
        <f>+VLOOKUP($C23,'[5]Zusammenstellung Paket'!$B$16:$T$34,AF$5,FALSE)*-1</f>
        <v>-9</v>
      </c>
      <c r="AG23" s="16">
        <f>+VLOOKUP($C23,'[5]Zusammenstellung Paket'!$B$16:$T$34,AG$5,FALSE)*-1</f>
        <v>-9</v>
      </c>
      <c r="AH23" s="16">
        <f>AG23-AF23</f>
        <v>0</v>
      </c>
      <c r="AI23" s="68" t="str">
        <f>IF(AH23=0,"-",(IF(AG23=0,"-",(IF(AND(AF23&lt;0,AG23&gt;0),"",(IF(AND(AF23&gt;0,AG23&lt;0),"",(IF(AND(AF23&lt;=0,AG23&lt;0),-AH23/AG23,AH23/AG23)))))))))</f>
        <v>-</v>
      </c>
      <c r="AJ23" s="15">
        <f>+VLOOKUP($C23,'[5]Zusammenstellung Paket'!$B$16:$T$34,AJ$5,FALSE)*-1</f>
        <v>-15</v>
      </c>
      <c r="AK23" s="16">
        <f>+VLOOKUP($C23,'[5]Zusammenstellung Paket'!$B$16:$T$34,AK$5,FALSE)*-1</f>
        <v>-16</v>
      </c>
      <c r="AL23" s="16">
        <f>AK23-AJ23</f>
        <v>-1</v>
      </c>
      <c r="AM23" s="68">
        <f>IF(AL23=0,"-",(IF(AK23=0,"-",(IF(AND(AJ23&lt;0,AK23&gt;0),"",(IF(AND(AJ23&gt;0,AK23&lt;0),"",(IF(AND(AJ23&lt;=0,AK23&lt;0),-AL23/AK23,AL23/AK23)))))))))</f>
        <v>-6.25E-2</v>
      </c>
      <c r="AN23" s="15">
        <f>+VLOOKUP($C23,'[5]Zusammenstellung Paket'!$B$16:$T$34,AN$5,FALSE)*-1</f>
        <v>-8</v>
      </c>
      <c r="AO23" s="16">
        <f>+VLOOKUP($C23,'[5]Zusammenstellung Paket'!$B$16:$T$34,AO$5,FALSE)*-1</f>
        <v>-10</v>
      </c>
      <c r="AP23" s="16">
        <f>AO23-AN23</f>
        <v>-2</v>
      </c>
      <c r="AQ23" s="68">
        <f>IF(AP23=0,"-",(IF(AO23=0,"-",(IF(AND(AN23&lt;0,AO23&gt;0),"",(IF(AND(AN23&gt;0,AO23&lt;0),"",(IF(AND(AN23&lt;=0,AO23&lt;0),-AP23/AO23,AP23/AO23)))))))))</f>
        <v>-0.2</v>
      </c>
      <c r="AR23" s="17">
        <f>+VLOOKUP($C23,'[5]Zusammenstellung Paket'!$B$16:$T$34,AR$5,FALSE)*-1</f>
        <v>-1</v>
      </c>
      <c r="AS23" s="16">
        <f>+VLOOKUP($C23,'[5]Zusammenstellung Paket'!$B$16:$T$34,AS$5,FALSE)*-1</f>
        <v>-1</v>
      </c>
      <c r="AT23" s="55"/>
      <c r="AU23" s="178">
        <f>+VLOOKUP($C23,'[5]Zusammenstellung Paket'!$B$16:$T$34,AU$5,FALSE)*-1</f>
        <v>-337</v>
      </c>
      <c r="AV23" s="179">
        <f>+VLOOKUP($C23,'[5]Zusammenstellung Paket'!$B$16:$T$34,AV$5,FALSE)*-1</f>
        <v>-416</v>
      </c>
      <c r="AW23" s="179">
        <f t="shared" si="8"/>
        <v>-79</v>
      </c>
      <c r="AX23" s="55">
        <f t="shared" si="9"/>
        <v>-0.18990384615384615</v>
      </c>
      <c r="BA23" s="1" t="s">
        <v>176</v>
      </c>
      <c r="BB23" s="149" t="s">
        <v>83</v>
      </c>
      <c r="BD23" s="212">
        <f>+VLOOKUP($BA23,'[1]KFR 200x harte Werte'!$B$10:$F$66,BD$5,FALSE)</f>
        <v>-583</v>
      </c>
      <c r="BE23" s="213">
        <f>+VLOOKUP($BA23,'[1]KFR 200x harte Werte'!$B$10:$F$66,BE$5,FALSE)</f>
        <v>-674</v>
      </c>
      <c r="BF23" s="213">
        <f>+BE23-BD23</f>
        <v>-91</v>
      </c>
      <c r="BG23" s="68">
        <f t="shared" si="1"/>
        <v>-0.13501483679525222</v>
      </c>
    </row>
    <row r="24" spans="1:61" x14ac:dyDescent="0.2">
      <c r="C24" s="200" t="s">
        <v>144</v>
      </c>
      <c r="E24" s="200" t="s">
        <v>136</v>
      </c>
      <c r="F24" s="5" t="s">
        <v>26</v>
      </c>
      <c r="H24" s="26">
        <f>+VLOOKUP($E24,[3]Zusammenstellung!$B$6:$Q$24,H$5,FALSE)</f>
        <v>-618</v>
      </c>
      <c r="I24" s="16">
        <f>+VLOOKUP($E24,[3]Zusammenstellung!$B$6:$Q$24,I$5,FALSE)</f>
        <v>-646</v>
      </c>
      <c r="J24" s="16">
        <f t="shared" si="10"/>
        <v>-28</v>
      </c>
      <c r="K24" s="68">
        <f t="shared" si="11"/>
        <v>-4.3343653250773995E-2</v>
      </c>
      <c r="L24" s="15">
        <f>+VLOOKUP($E24,[3]Zusammenstellung!$B$6:$Q$24,L$5,FALSE)</f>
        <v>-101</v>
      </c>
      <c r="M24" s="16">
        <f>+VLOOKUP($E24,[3]Zusammenstellung!$B$6:$Q$24,M$5,FALSE)</f>
        <v>-111</v>
      </c>
      <c r="N24" s="16">
        <f t="shared" si="12"/>
        <v>-10</v>
      </c>
      <c r="O24" s="68">
        <f t="shared" si="2"/>
        <v>-9.0090090090090086E-2</v>
      </c>
      <c r="P24" s="15">
        <f>+VLOOKUP($E24,[3]Zusammenstellung!$B$6:$Q$24,P$5,FALSE)</f>
        <v>-57</v>
      </c>
      <c r="Q24" s="16">
        <f>+VLOOKUP($E24,[3]Zusammenstellung!$B$6:$Q$24,Q$5,FALSE)</f>
        <v>-62</v>
      </c>
      <c r="R24" s="16">
        <f t="shared" si="13"/>
        <v>-5</v>
      </c>
      <c r="S24" s="68">
        <f t="shared" si="3"/>
        <v>-8.0645161290322578E-2</v>
      </c>
      <c r="T24" s="60">
        <f>+VLOOKUP($C24,'[5]Zusammenstellung Paket'!$B$16:$T$34,T$5,FALSE)*-1</f>
        <v>-754</v>
      </c>
      <c r="U24" s="85">
        <f>+VLOOKUP($C24,'[5]Zusammenstellung Paket'!$B$16:$T$34,U$5,FALSE)*-1</f>
        <v>-809</v>
      </c>
      <c r="V24" s="83">
        <f t="shared" si="4"/>
        <v>-55</v>
      </c>
      <c r="W24" s="55">
        <f t="shared" si="5"/>
        <v>-6.7985166872682329E-2</v>
      </c>
      <c r="X24" s="28">
        <f>+VLOOKUP($C24,'[5]Zusammenstellung Paket'!$B$16:$T$34,X$5,FALSE)*-1</f>
        <v>-57</v>
      </c>
      <c r="Y24" s="27">
        <f>+VLOOKUP($C24,'[5]Zusammenstellung Paket'!$B$16:$T$34,Y$5,FALSE)*-1</f>
        <v>-57</v>
      </c>
      <c r="Z24" s="16">
        <f t="shared" si="6"/>
        <v>0</v>
      </c>
      <c r="AA24" s="68" t="str">
        <f t="shared" si="7"/>
        <v>-</v>
      </c>
      <c r="AB24" s="15">
        <f>+VLOOKUP($C24,'[5]Zusammenstellung Paket'!$B$16:$T$34,AB$5,FALSE)*-1</f>
        <v>-159</v>
      </c>
      <c r="AC24" s="16">
        <f>+VLOOKUP($C24,'[5]Zusammenstellung Paket'!$B$16:$T$34,AC$5,FALSE)*-1</f>
        <v>-164</v>
      </c>
      <c r="AD24" s="16">
        <f>AC24-AB24</f>
        <v>-5</v>
      </c>
      <c r="AE24" s="68">
        <f>IF(AD24=0,"-",(IF(AC24=0,"-",(IF(AND(AB24&lt;0,AC24&gt;0),"",(IF(AND(AB24&gt;0,AC24&lt;0),"",(IF(AND(AB24&lt;=0,AC24&lt;0),-AD24/AC24,AD24/AC24)))))))))</f>
        <v>-3.048780487804878E-2</v>
      </c>
      <c r="AF24" s="15">
        <f>+VLOOKUP($C24,'[5]Zusammenstellung Paket'!$B$16:$T$34,AF$5,FALSE)*-1</f>
        <v>-60</v>
      </c>
      <c r="AG24" s="16">
        <f>+VLOOKUP($C24,'[5]Zusammenstellung Paket'!$B$16:$T$34,AG$5,FALSE)*-1</f>
        <v>-53</v>
      </c>
      <c r="AH24" s="16">
        <f>AG24-AF24</f>
        <v>7</v>
      </c>
      <c r="AI24" s="68">
        <f>IF(AH24=0,"-",(IF(AG24=0,"-",(IF(AND(AF24&lt;0,AG24&gt;0),"",(IF(AND(AF24&gt;0,AG24&lt;0),"",(IF(AND(AF24&lt;=0,AG24&lt;0),-AH24/AG24,AH24/AG24)))))))))</f>
        <v>0.13207547169811321</v>
      </c>
      <c r="AJ24" s="15">
        <f>+VLOOKUP($C24,'[5]Zusammenstellung Paket'!$B$16:$T$34,AJ$5,FALSE)*-1</f>
        <v>-103</v>
      </c>
      <c r="AK24" s="16">
        <f>+VLOOKUP($C24,'[5]Zusammenstellung Paket'!$B$16:$T$34,AK$5,FALSE)*-1</f>
        <v>-99</v>
      </c>
      <c r="AL24" s="16">
        <f>AK24-AJ24</f>
        <v>4</v>
      </c>
      <c r="AM24" s="68">
        <f>IF(AL24=0,"-",(IF(AK24=0,"-",(IF(AND(AJ24&lt;0,AK24&gt;0),"",(IF(AND(AJ24&gt;0,AK24&lt;0),"",(IF(AND(AJ24&lt;=0,AK24&lt;0),-AL24/AK24,AL24/AK24)))))))))</f>
        <v>4.0404040404040407E-2</v>
      </c>
      <c r="AN24" s="15">
        <f>+VLOOKUP($C24,'[5]Zusammenstellung Paket'!$B$16:$T$34,AN$5,FALSE)*-1</f>
        <v>-248</v>
      </c>
      <c r="AO24" s="16">
        <f>+VLOOKUP($C24,'[5]Zusammenstellung Paket'!$B$16:$T$34,AO$5,FALSE)*-1</f>
        <v>-313</v>
      </c>
      <c r="AP24" s="16">
        <f>AO24-AN24</f>
        <v>-65</v>
      </c>
      <c r="AQ24" s="68">
        <f>IF(AP24=0,"-",(IF(AO24=0,"-",(IF(AND(AN24&lt;0,AO24&gt;0),"",(IF(AND(AN24&gt;0,AO24&lt;0),"",(IF(AND(AN24&lt;=0,AO24&lt;0),-AP24/AO24,AP24/AO24)))))))))</f>
        <v>-0.20766773162939298</v>
      </c>
      <c r="AR24" s="17">
        <f>+VLOOKUP($C24,'[5]Zusammenstellung Paket'!$B$16:$T$34,AR$5,FALSE)*-1</f>
        <v>262</v>
      </c>
      <c r="AS24" s="16">
        <f>+VLOOKUP($C24,'[5]Zusammenstellung Paket'!$B$16:$T$34,AS$5,FALSE)*-1</f>
        <v>267</v>
      </c>
      <c r="AT24" s="55"/>
      <c r="AU24" s="180">
        <f>+VLOOKUP($C24,'[5]Zusammenstellung Paket'!$B$16:$T$34,AU$5,FALSE)*-1</f>
        <v>-1119</v>
      </c>
      <c r="AV24" s="181">
        <f>+VLOOKUP($C24,'[5]Zusammenstellung Paket'!$B$16:$T$34,AV$5,FALSE)*-1</f>
        <v>-1228</v>
      </c>
      <c r="AW24" s="181">
        <f t="shared" si="8"/>
        <v>-109</v>
      </c>
      <c r="AX24" s="55">
        <f t="shared" si="9"/>
        <v>-8.8762214983713353E-2</v>
      </c>
      <c r="BA24" s="1" t="s">
        <v>177</v>
      </c>
      <c r="BB24" s="149" t="s">
        <v>84</v>
      </c>
      <c r="BD24" s="212">
        <f>+VLOOKUP($BA24,'[1]KFR 200x harte Werte'!$B$10:$F$66,BD$5,FALSE)</f>
        <v>-9</v>
      </c>
      <c r="BE24" s="213">
        <f>+VLOOKUP($BA24,'[1]KFR 200x harte Werte'!$B$10:$F$66,BE$5,FALSE)</f>
        <v>-58</v>
      </c>
      <c r="BF24" s="213">
        <f>+BE24-BD24</f>
        <v>-49</v>
      </c>
      <c r="BG24" s="68">
        <f>IF(BF24=0,"-",(IF(BE24=0,"-",(IF(AND(BD24&lt;0,BE24&gt;0),"",(IF(AND(BD24&gt;0,BE24&lt;0),"",IF(AND(BD24&lt;0,BE24&lt;0),-BF24/BE24,BF24/BE24))))))))</f>
        <v>-0.84482758620689657</v>
      </c>
      <c r="BI24" s="3"/>
    </row>
    <row r="25" spans="1:61" s="3" customFormat="1" x14ac:dyDescent="0.2">
      <c r="F25" s="30" t="s">
        <v>16</v>
      </c>
      <c r="G25" s="31"/>
      <c r="H25" s="32">
        <f>SUM(H17+H22+H23+H24)</f>
        <v>-4024</v>
      </c>
      <c r="I25" s="33">
        <f>I17+I22+I23+I24</f>
        <v>-4212</v>
      </c>
      <c r="J25" s="33">
        <f t="shared" si="10"/>
        <v>-188</v>
      </c>
      <c r="K25" s="97">
        <f t="shared" si="11"/>
        <v>-4.4634377967711303E-2</v>
      </c>
      <c r="L25" s="32">
        <f>SUM(L17+L22+L23+L24)</f>
        <v>-988</v>
      </c>
      <c r="M25" s="33">
        <f>M17+M22+M23+M24</f>
        <v>-1036</v>
      </c>
      <c r="N25" s="33">
        <f t="shared" si="12"/>
        <v>-48</v>
      </c>
      <c r="O25" s="97">
        <f t="shared" si="2"/>
        <v>-4.633204633204633E-2</v>
      </c>
      <c r="P25" s="32">
        <f>SUM(P17+P22+P23+P24)</f>
        <v>-476</v>
      </c>
      <c r="Q25" s="33">
        <f>Q17+Q22+Q23+Q24</f>
        <v>-514</v>
      </c>
      <c r="R25" s="33">
        <f t="shared" si="13"/>
        <v>-38</v>
      </c>
      <c r="S25" s="98">
        <f t="shared" si="3"/>
        <v>-7.3929961089494164E-2</v>
      </c>
      <c r="T25" s="81">
        <f>SUM(T17+T22+T23+T24)</f>
        <v>-5448</v>
      </c>
      <c r="U25" s="33">
        <f>U17+U22+U23+U24</f>
        <v>-5735</v>
      </c>
      <c r="V25" s="33">
        <f t="shared" si="4"/>
        <v>-287</v>
      </c>
      <c r="W25" s="99">
        <f t="shared" si="5"/>
        <v>-5.0043591979075853E-2</v>
      </c>
      <c r="X25" s="32">
        <f>SUM(X17+X22+X23+X24)</f>
        <v>-585</v>
      </c>
      <c r="Y25" s="33">
        <f>Y17+Y22+Y23+Y24</f>
        <v>-593</v>
      </c>
      <c r="Z25" s="33">
        <f t="shared" si="6"/>
        <v>-8</v>
      </c>
      <c r="AA25" s="97">
        <f t="shared" si="7"/>
        <v>-1.3490725126475547E-2</v>
      </c>
      <c r="AB25" s="32">
        <f>SUM(AB17+AB22+AB23+AB24)</f>
        <v>-1020</v>
      </c>
      <c r="AC25" s="33">
        <f>AC17+AC22+AC23+AC24</f>
        <v>-964</v>
      </c>
      <c r="AD25" s="33">
        <f>AC25-AB25</f>
        <v>56</v>
      </c>
      <c r="AE25" s="97">
        <f>IF(AD25=0,"-",(IF(AC25=0,"-",(IF(AND(AB25&lt;0,AC25&gt;0),"",(IF(AND(AB25&gt;0,AC25&lt;0),"",(IF(AND(AB25&lt;=0,AC25&lt;0),-AD25/AC25,AD25/AC25)))))))))</f>
        <v>5.8091286307053944E-2</v>
      </c>
      <c r="AF25" s="32">
        <f>SUM(AF17+AF22+AF23+AF24)</f>
        <v>-157</v>
      </c>
      <c r="AG25" s="33">
        <f>AG17+AG22+AG23+AG24</f>
        <v>-153</v>
      </c>
      <c r="AH25" s="33">
        <f>AG25-AF25</f>
        <v>4</v>
      </c>
      <c r="AI25" s="97">
        <f>IF(AH25=0,"-",(IF(AG25=0,"-",(IF(AND(AF25&lt;0,AG25&gt;0),"",(IF(AND(AF25&gt;0,AG25&lt;0),"",(IF(AND(AF25&lt;=0,AG25&lt;0),-AH25/AG25,AH25/AG25)))))))))</f>
        <v>2.6143790849673203E-2</v>
      </c>
      <c r="AJ25" s="32">
        <f>SUM(AJ17+AJ22+AJ23+AJ24)</f>
        <v>-598</v>
      </c>
      <c r="AK25" s="33">
        <f>AK17+AK22+AK23+AK24</f>
        <v>-588</v>
      </c>
      <c r="AL25" s="33">
        <f>AK25-AJ25</f>
        <v>10</v>
      </c>
      <c r="AM25" s="97">
        <f>IF(AL25=0,"-",(IF(AK25=0,"-",(IF(AND(AJ25&lt;0,AK25&gt;0),"",(IF(AND(AJ25&gt;0,AK25&lt;0),"",(IF(AND(AJ25&lt;=0,AK25&lt;0),-AL25/AK25,AL25/AK25)))))))))</f>
        <v>1.7006802721088437E-2</v>
      </c>
      <c r="AN25" s="32">
        <f>SUM(AN17+AN22+AN23+AN24)</f>
        <v>-370</v>
      </c>
      <c r="AO25" s="33">
        <f>AO17+AO22+AO23+AO24</f>
        <v>-454</v>
      </c>
      <c r="AP25" s="33">
        <f>AO25-AN25</f>
        <v>-84</v>
      </c>
      <c r="AQ25" s="97">
        <f>IF(AP25=0,"-",(IF(AO25=0,"-",(IF(AND(AN25&lt;0,AO25&gt;0),"",(IF(AND(AN25&gt;0,AO25&lt;0),"",(IF(AND(AN25&lt;=0,AO25&lt;0),-AP25/AO25,AP25/AO25)))))))))</f>
        <v>-0.18502202643171806</v>
      </c>
      <c r="AR25" s="32">
        <f>SUM(AR17+AR22+AR23+AR24)</f>
        <v>991</v>
      </c>
      <c r="AS25" s="33">
        <f>AS17+AS22+AS23+AS24</f>
        <v>956</v>
      </c>
      <c r="AT25" s="99"/>
      <c r="AU25" s="102">
        <f>T25+X25+AB25+AF25+AJ25+AN25+AR25</f>
        <v>-7187</v>
      </c>
      <c r="AV25" s="96">
        <f>U25+Y25+AC25+AG25+AK25+AO25+AS25</f>
        <v>-7531</v>
      </c>
      <c r="AW25" s="96">
        <f t="shared" si="8"/>
        <v>-344</v>
      </c>
      <c r="AX25" s="99">
        <f t="shared" si="9"/>
        <v>-4.5677864825388395E-2</v>
      </c>
      <c r="BA25" s="3" t="s">
        <v>178</v>
      </c>
      <c r="BB25" s="149" t="s">
        <v>85</v>
      </c>
      <c r="BC25" s="1"/>
      <c r="BD25" s="212">
        <f>+VLOOKUP($BA25,'[1]KFR 200x harte Werte'!$B$10:$F$66,BD$5,FALSE)</f>
        <v>-55</v>
      </c>
      <c r="BE25" s="213">
        <f>+VLOOKUP($BA25,'[1]KFR 200x harte Werte'!$B$10:$F$66,BE$5,FALSE)</f>
        <v>-2</v>
      </c>
      <c r="BF25" s="213">
        <f t="shared" ref="BF25:BF56" si="14">+BD25-BE25</f>
        <v>-53</v>
      </c>
      <c r="BG25" s="68">
        <f t="shared" si="1"/>
        <v>-26.5</v>
      </c>
      <c r="BI25" s="1"/>
    </row>
    <row r="26" spans="1:61" x14ac:dyDescent="0.2">
      <c r="E26" s="3"/>
      <c r="F26" s="7"/>
      <c r="G26" s="3"/>
      <c r="H26" s="20"/>
      <c r="I26" s="21"/>
      <c r="J26" s="21"/>
      <c r="K26" s="68"/>
      <c r="L26" s="20"/>
      <c r="M26" s="21"/>
      <c r="N26" s="21"/>
      <c r="O26" s="68"/>
      <c r="P26" s="15"/>
      <c r="Q26" s="16"/>
      <c r="R26" s="16"/>
      <c r="S26" s="68"/>
      <c r="T26" s="62"/>
      <c r="U26" s="87"/>
      <c r="V26" s="86"/>
      <c r="W26" s="55"/>
      <c r="X26" s="46"/>
      <c r="Y26" s="44"/>
      <c r="Z26" s="21"/>
      <c r="AA26" s="68"/>
      <c r="AB26" s="20"/>
      <c r="AC26" s="21"/>
      <c r="AD26" s="21"/>
      <c r="AE26" s="68"/>
      <c r="AF26" s="20"/>
      <c r="AG26" s="21"/>
      <c r="AH26" s="21"/>
      <c r="AI26" s="68"/>
      <c r="AJ26" s="20"/>
      <c r="AK26" s="21"/>
      <c r="AL26" s="21"/>
      <c r="AM26" s="68"/>
      <c r="AN26" s="20"/>
      <c r="AO26" s="21"/>
      <c r="AP26" s="21"/>
      <c r="AQ26" s="68"/>
      <c r="AR26" s="22"/>
      <c r="AS26" s="21"/>
      <c r="AT26" s="55"/>
      <c r="AU26" s="180"/>
      <c r="AV26" s="181"/>
      <c r="AW26" s="181"/>
      <c r="AX26" s="56"/>
      <c r="AY26" s="3"/>
      <c r="AZ26" s="3"/>
      <c r="BA26" s="3" t="s">
        <v>179</v>
      </c>
      <c r="BB26" s="149" t="s">
        <v>86</v>
      </c>
      <c r="BD26" s="212">
        <f>+VLOOKUP($BA26,'[1]KFR 200x harte Werte'!$B$10:$F$66,BD$5,FALSE)</f>
        <v>0</v>
      </c>
      <c r="BE26" s="213">
        <f>+VLOOKUP($BA26,'[1]KFR 200x harte Werte'!$B$10:$F$66,BE$5,FALSE)</f>
        <v>1</v>
      </c>
      <c r="BF26" s="213">
        <f t="shared" si="14"/>
        <v>-1</v>
      </c>
      <c r="BG26" s="68">
        <f t="shared" si="1"/>
        <v>-1</v>
      </c>
      <c r="BI26" s="3"/>
    </row>
    <row r="27" spans="1:61" s="3" customFormat="1" x14ac:dyDescent="0.2">
      <c r="E27" s="200" t="s">
        <v>137</v>
      </c>
      <c r="F27" s="30" t="s">
        <v>27</v>
      </c>
      <c r="G27" s="31"/>
      <c r="H27" s="32">
        <f>+VLOOKUP($E27,[3]Zusammenstellung!$B$6:$Q$24,H$5,FALSE)</f>
        <v>-286</v>
      </c>
      <c r="I27" s="33">
        <f>+VLOOKUP($E27,[3]Zusammenstellung!$B$6:$Q$24,I$5,FALSE)</f>
        <v>-292</v>
      </c>
      <c r="J27" s="33">
        <f>+H27-I27</f>
        <v>6</v>
      </c>
      <c r="K27" s="97">
        <f t="shared" si="11"/>
        <v>2.0547945205479451E-2</v>
      </c>
      <c r="L27" s="32">
        <f>+VLOOKUP($E27,[3]Zusammenstellung!$B$6:$Q$24,L$5,FALSE)</f>
        <v>6</v>
      </c>
      <c r="M27" s="33">
        <f>+VLOOKUP($E27,[3]Zusammenstellung!$B$6:$Q$24,M$5,FALSE)</f>
        <v>-16</v>
      </c>
      <c r="N27" s="33">
        <f>+L27-M27</f>
        <v>22</v>
      </c>
      <c r="O27" s="97" t="str">
        <f>IF(N27=0,"-",(IF(M27=0,"-",(IF(AND(L27&lt;0,M27&gt;0),"",(IF(AND(L27&gt;0,M27&lt;0),"",(IF(AND(L27&lt;=0,M27&lt;0),-N27/M27,N27/M27)))))))))</f>
        <v/>
      </c>
      <c r="P27" s="32">
        <f>+VLOOKUP($E27,[3]Zusammenstellung!$B$6:$Q$24,P$5,FALSE)</f>
        <v>-54</v>
      </c>
      <c r="Q27" s="33">
        <f>+VLOOKUP($E27,[3]Zusammenstellung!$B$6:$Q$24,Q$5,FALSE)</f>
        <v>-56</v>
      </c>
      <c r="R27" s="33">
        <f>+P27-Q27</f>
        <v>2</v>
      </c>
      <c r="S27" s="97">
        <f>IF(R27=0,"-",(IF(Q27=0,"-",(IF(AND(P27&lt;0,Q27&gt;0),"",(IF(AND(P27&gt;0,Q27&lt;0),"",(IF(AND(P27&lt;=0,Q27&lt;0),-R27/Q27,R27/Q27)))))))))</f>
        <v>3.5714285714285712E-2</v>
      </c>
      <c r="T27" s="81">
        <f>T15+T25</f>
        <v>-332</v>
      </c>
      <c r="U27" s="33">
        <f>U15+U25</f>
        <v>-363</v>
      </c>
      <c r="V27" s="33">
        <f>+T27-U27</f>
        <v>31</v>
      </c>
      <c r="W27" s="97">
        <f>IF(V27=0,"-",(IF(U27=0,"-",(IF(AND(T27&lt;0,U27&gt;0),"",(IF(AND(T27&gt;0,U27&lt;0),"",(IF(AND(T27&lt;=0,U27&lt;0),-V27/U27,V27/U27)))))))))</f>
        <v>8.5399449035812675E-2</v>
      </c>
      <c r="X27" s="32">
        <f>X15+X25</f>
        <v>21</v>
      </c>
      <c r="Y27" s="33">
        <f>Y15+Y25</f>
        <v>28</v>
      </c>
      <c r="Z27" s="33">
        <f>+X27-Y27</f>
        <v>-7</v>
      </c>
      <c r="AA27" s="97">
        <f>IF(Z27=0,"-",(IF(Y27=0,"-",(IF(AND(X27&lt;0,Y27&gt;0),"",(IF(AND(X27&gt;0,Y27&lt;0),"",(IF(AND(X27&lt;=0,Y27&lt;0),-Z27/Y27,Z27/Y27)))))))))</f>
        <v>-0.25</v>
      </c>
      <c r="AB27" s="32">
        <f>AB15+AB25</f>
        <v>97</v>
      </c>
      <c r="AC27" s="33">
        <f>AC15+AC25</f>
        <v>81</v>
      </c>
      <c r="AD27" s="33">
        <f>+AB27-AC27</f>
        <v>16</v>
      </c>
      <c r="AE27" s="97">
        <f>IF(AD27=0,"-",(IF(AC27=0,"-",(IF(AND(AB27&lt;0,AC27&gt;0),"",(IF(AND(AB27&gt;0,AC27&lt;0),"",(IF(AND(AB27&lt;=0,AC27&lt;0),-AD27/AC27,AD27/AC27)))))))))</f>
        <v>0.19753086419753085</v>
      </c>
      <c r="AF27" s="32">
        <f>AF15+AF25</f>
        <v>5</v>
      </c>
      <c r="AG27" s="33">
        <f>AG15+AG25</f>
        <v>3</v>
      </c>
      <c r="AH27" s="33">
        <f>+AF27-AG27</f>
        <v>2</v>
      </c>
      <c r="AI27" s="97">
        <f>IF(AH27=0,"-",(IF(AG27=0,"-",(IF(AND(AF27&lt;0,AG27&gt;0),"",(IF(AND(AF27&gt;0,AG27&lt;0),"",(IF(AND(AF27&lt;=0,AG27&lt;0),-AH27/AG27,AH27/AG27)))))))))</f>
        <v>0.66666666666666663</v>
      </c>
      <c r="AJ27" s="32">
        <f>AJ15+AJ25</f>
        <v>-4</v>
      </c>
      <c r="AK27" s="33">
        <f>AK15+AK25</f>
        <v>3</v>
      </c>
      <c r="AL27" s="33">
        <f>+AJ27-AK27</f>
        <v>-7</v>
      </c>
      <c r="AM27" s="97" t="str">
        <f>IF(AL27=0,"-",(IF(AK27=0,"-",(IF(AND(AJ27&lt;0,AK27&gt;0),"",(IF(AND(AJ27&gt;0,AK27&lt;0),"",(IF(AND(AJ27&lt;=0,AK27&lt;0),-AL27/AK27,AL27/AK27)))))))))</f>
        <v/>
      </c>
      <c r="AN27" s="32">
        <f>AN15+AN25</f>
        <v>-21</v>
      </c>
      <c r="AO27" s="33">
        <f>AO15+AO25</f>
        <v>-103</v>
      </c>
      <c r="AP27" s="33">
        <f>+AN27-AO27</f>
        <v>82</v>
      </c>
      <c r="AQ27" s="97">
        <f>IF(AP27=0,"-",(IF(AO27=0,"-",(IF(AND(AN27&lt;0,AO27&gt;0),"",(IF(AND(AN27&gt;0,AO27&lt;0),"",(IF(AND(AN27&lt;=0,AO27&lt;0),-AP27/AO27,AP27/AO27)))))))))</f>
        <v>0.79611650485436891</v>
      </c>
      <c r="AR27" s="32">
        <f>AR15+AR25</f>
        <v>-11</v>
      </c>
      <c r="AS27" s="33">
        <f>AS15+AS25</f>
        <v>-8</v>
      </c>
      <c r="AT27" s="99"/>
      <c r="AU27" s="102">
        <f>T27+X27+AB27+AF27+AJ27+AN27+AR27</f>
        <v>-245</v>
      </c>
      <c r="AV27" s="96">
        <f>U27+Y27+AC27+AG27+AK27+AO27+AS27</f>
        <v>-359</v>
      </c>
      <c r="AW27" s="96">
        <f>+AU27-AV27</f>
        <v>114</v>
      </c>
      <c r="AX27" s="100">
        <f>IF(AW27=0,"-",(IF(AV27=0,"-",(IF(AND(AU27&lt;0,AV27&gt;0),"",(IF(AND(AU27&gt;0,AV27&lt;0),"",(IF(AND(AU27&lt;=0,AV27&lt;0),-AW27/AV27,AW27/AV27)))))))))</f>
        <v>0.31754874651810583</v>
      </c>
      <c r="AY27" s="8"/>
      <c r="AZ27" s="8"/>
      <c r="BA27" s="8" t="s">
        <v>180</v>
      </c>
      <c r="BB27" s="149" t="s">
        <v>87</v>
      </c>
      <c r="BC27" s="1"/>
      <c r="BD27" s="212">
        <f>+VLOOKUP($BA27,'[1]KFR 200x harte Werte'!$B$10:$F$66,BD$5,FALSE)</f>
        <v>0</v>
      </c>
      <c r="BE27" s="213">
        <f>+VLOOKUP($BA27,'[1]KFR 200x harte Werte'!$B$10:$F$66,BE$5,FALSE)</f>
        <v>0</v>
      </c>
      <c r="BF27" s="213">
        <f t="shared" si="14"/>
        <v>0</v>
      </c>
      <c r="BG27" s="68" t="str">
        <f t="shared" si="1"/>
        <v>-</v>
      </c>
      <c r="BI27" s="1"/>
    </row>
    <row r="28" spans="1:61" x14ac:dyDescent="0.2">
      <c r="E28" s="3"/>
      <c r="F28" s="7"/>
      <c r="G28" s="3"/>
      <c r="H28" s="20"/>
      <c r="I28" s="21"/>
      <c r="J28" s="21"/>
      <c r="K28" s="49"/>
      <c r="L28" s="20"/>
      <c r="M28" s="21"/>
      <c r="N28" s="21"/>
      <c r="O28" s="49"/>
      <c r="P28" s="20"/>
      <c r="Q28" s="21"/>
      <c r="R28" s="21"/>
      <c r="S28" s="51"/>
      <c r="T28" s="61"/>
      <c r="U28" s="65"/>
      <c r="V28" s="65"/>
      <c r="W28" s="53"/>
      <c r="X28" s="22"/>
      <c r="Y28" s="21"/>
      <c r="Z28" s="21"/>
      <c r="AA28" s="49"/>
      <c r="AB28" s="20"/>
      <c r="AC28" s="21"/>
      <c r="AD28" s="21"/>
      <c r="AE28" s="49"/>
      <c r="AF28" s="20"/>
      <c r="AG28" s="21"/>
      <c r="AH28" s="21"/>
      <c r="AI28" s="49"/>
      <c r="AJ28" s="20"/>
      <c r="AK28" s="21"/>
      <c r="AL28" s="21"/>
      <c r="AM28" s="49"/>
      <c r="AN28" s="20"/>
      <c r="AO28" s="21"/>
      <c r="AP28" s="21"/>
      <c r="AQ28" s="49"/>
      <c r="AR28" s="22"/>
      <c r="AS28" s="21"/>
      <c r="AT28" s="53"/>
      <c r="AU28" s="91"/>
      <c r="AV28" s="25"/>
      <c r="AW28" s="25"/>
      <c r="AX28" s="55"/>
      <c r="AY28" s="8"/>
      <c r="AZ28" s="8"/>
      <c r="BA28" s="3" t="s">
        <v>181</v>
      </c>
      <c r="BB28" s="149" t="s">
        <v>88</v>
      </c>
      <c r="BD28" s="212">
        <f>+VLOOKUP($BA28,'[1]KFR 200x harte Werte'!$B$10:$F$66,BD$5,FALSE)</f>
        <v>0</v>
      </c>
      <c r="BE28" s="218">
        <f>+VLOOKUP($BA28,'[1]KFR 200x harte Werte'!$B$10:$F$66,BE$5,FALSE)</f>
        <v>-12</v>
      </c>
      <c r="BF28" s="218">
        <f t="shared" si="14"/>
        <v>12</v>
      </c>
      <c r="BG28" s="68">
        <f t="shared" si="1"/>
        <v>-1</v>
      </c>
    </row>
    <row r="29" spans="1:61" x14ac:dyDescent="0.2">
      <c r="A29" s="1">
        <v>3406000000</v>
      </c>
      <c r="F29" s="5" t="s">
        <v>28</v>
      </c>
      <c r="H29" s="15"/>
      <c r="I29" s="16"/>
      <c r="J29" s="16"/>
      <c r="K29" s="48"/>
      <c r="L29" s="15"/>
      <c r="M29" s="16"/>
      <c r="N29" s="16"/>
      <c r="O29" s="48"/>
      <c r="P29" s="15"/>
      <c r="Q29" s="16"/>
      <c r="R29" s="16"/>
      <c r="S29" s="50"/>
      <c r="T29" s="59"/>
      <c r="U29" s="64"/>
      <c r="V29" s="64"/>
      <c r="W29" s="52"/>
      <c r="X29" s="17"/>
      <c r="Y29" s="16"/>
      <c r="Z29" s="16"/>
      <c r="AA29" s="48"/>
      <c r="AB29" s="15"/>
      <c r="AC29" s="16"/>
      <c r="AD29" s="16"/>
      <c r="AE29" s="48"/>
      <c r="AF29" s="15"/>
      <c r="AG29" s="16"/>
      <c r="AH29" s="16"/>
      <c r="AI29" s="48"/>
      <c r="AJ29" s="15"/>
      <c r="AK29" s="16"/>
      <c r="AL29" s="16"/>
      <c r="AM29" s="48"/>
      <c r="AN29" s="15"/>
      <c r="AO29" s="16"/>
      <c r="AP29" s="16"/>
      <c r="AQ29" s="48"/>
      <c r="AR29" s="17"/>
      <c r="AS29" s="16"/>
      <c r="AT29" s="52"/>
      <c r="AU29" s="92">
        <f>+VLOOKUP($A29,'[5]Mio-Datei gerundet GuV'!$A$6:$K$404,AU$1,FALSE)</f>
        <v>20</v>
      </c>
      <c r="AV29" s="178">
        <f>+VLOOKUP($A29,'[5]Mio-Datei gerundet GuV'!$A$6:$K$404,AV$1,FALSE)</f>
        <v>14</v>
      </c>
      <c r="AW29" s="24">
        <f>+AU29-AV29</f>
        <v>6</v>
      </c>
      <c r="AX29" s="55">
        <f>IF(AW29=0,"-",(IF(AV29=0,"-",(IF(AND(AU29&lt;0,AV29&gt;0),"",(IF(AND(AU29&gt;0,AV29&lt;0),"",(IF(AND(AU29&lt;=0,AV29&lt;0),-AW29/AV29,AW29/AV29)))))))))</f>
        <v>0.42857142857142855</v>
      </c>
      <c r="BA29" s="1" t="s">
        <v>182</v>
      </c>
      <c r="BB29" s="149" t="s">
        <v>89</v>
      </c>
      <c r="BD29" s="212">
        <f>+VLOOKUP($BA29,'[1]KFR 200x harte Werte'!$B$10:$F$66,BD$5,FALSE)</f>
        <v>0</v>
      </c>
      <c r="BE29" s="218">
        <f>+VLOOKUP($BA29,'[1]KFR 200x harte Werte'!$B$10:$F$66,BE$5,FALSE)</f>
        <v>0</v>
      </c>
      <c r="BF29" s="218">
        <f t="shared" si="14"/>
        <v>0</v>
      </c>
      <c r="BG29" s="68" t="str">
        <f t="shared" si="1"/>
        <v>-</v>
      </c>
    </row>
    <row r="30" spans="1:61" x14ac:dyDescent="0.2">
      <c r="A30" s="200" t="s">
        <v>205</v>
      </c>
      <c r="F30" s="5" t="s">
        <v>29</v>
      </c>
      <c r="H30" s="15"/>
      <c r="I30" s="16"/>
      <c r="J30" s="16"/>
      <c r="K30" s="48"/>
      <c r="L30" s="15"/>
      <c r="M30" s="16"/>
      <c r="N30" s="16"/>
      <c r="O30" s="48"/>
      <c r="P30" s="15"/>
      <c r="Q30" s="16"/>
      <c r="R30" s="16"/>
      <c r="S30" s="50"/>
      <c r="T30" s="59"/>
      <c r="U30" s="64"/>
      <c r="V30" s="64"/>
      <c r="W30" s="52"/>
      <c r="X30" s="17"/>
      <c r="Y30" s="16"/>
      <c r="Z30" s="16"/>
      <c r="AA30" s="48"/>
      <c r="AB30" s="15"/>
      <c r="AC30" s="16"/>
      <c r="AD30" s="16"/>
      <c r="AE30" s="48"/>
      <c r="AF30" s="15"/>
      <c r="AG30" s="16"/>
      <c r="AH30" s="16"/>
      <c r="AI30" s="48"/>
      <c r="AJ30" s="15"/>
      <c r="AK30" s="16"/>
      <c r="AL30" s="16"/>
      <c r="AM30" s="48"/>
      <c r="AN30" s="15"/>
      <c r="AO30" s="16"/>
      <c r="AP30" s="16"/>
      <c r="AQ30" s="48"/>
      <c r="AR30" s="17"/>
      <c r="AS30" s="16"/>
      <c r="AT30" s="52"/>
      <c r="AU30" s="263">
        <f>+VLOOKUP($A30,'[4]KKenn (Mio) (Qu)'!$B$9:$J$87,AU$2,FALSE)</f>
        <v>-3.4818941504178275E-2</v>
      </c>
      <c r="AV30" s="264">
        <f>+VLOOKUP($A30,'[4]KKenn (Mio) (Qu)'!$B$9:$J$87,AW$2,FALSE)</f>
        <v>-5.205190102595051E-2</v>
      </c>
      <c r="AW30" s="24"/>
      <c r="AX30" s="265">
        <f>+VLOOKUP($A30,'[4]KKenn (Mio) (Qu)'!$B$9:$J$87,AX$2,FALSE)</f>
        <v>1.6999999999999995</v>
      </c>
      <c r="BA30" s="1" t="s">
        <v>183</v>
      </c>
      <c r="BB30" s="149" t="s">
        <v>90</v>
      </c>
      <c r="BD30" s="212">
        <f>+VLOOKUP($BA30,'[1]KFR 200x harte Werte'!$B$10:$F$66,BD$5,FALSE)</f>
        <v>223</v>
      </c>
      <c r="BE30" s="218">
        <f>+VLOOKUP($BA30,'[1]KFR 200x harte Werte'!$B$10:$F$66,BE$5,FALSE)</f>
        <v>192</v>
      </c>
      <c r="BF30" s="218">
        <f t="shared" si="14"/>
        <v>31</v>
      </c>
      <c r="BG30" s="68">
        <f t="shared" si="1"/>
        <v>0.16145833333333334</v>
      </c>
    </row>
    <row r="31" spans="1:61" x14ac:dyDescent="0.2">
      <c r="A31" s="200" t="s">
        <v>206</v>
      </c>
      <c r="F31" s="10" t="s">
        <v>120</v>
      </c>
      <c r="G31" s="11"/>
      <c r="H31" s="23"/>
      <c r="I31" s="24"/>
      <c r="J31" s="24"/>
      <c r="K31" s="48"/>
      <c r="L31" s="15"/>
      <c r="M31" s="16"/>
      <c r="N31" s="16"/>
      <c r="O31" s="48"/>
      <c r="P31" s="15"/>
      <c r="Q31" s="16"/>
      <c r="R31" s="16"/>
      <c r="S31" s="50"/>
      <c r="T31" s="59"/>
      <c r="U31" s="64"/>
      <c r="V31" s="64"/>
      <c r="W31" s="52"/>
      <c r="X31" s="17"/>
      <c r="Y31" s="16"/>
      <c r="Z31" s="16"/>
      <c r="AA31" s="48"/>
      <c r="AB31" s="15"/>
      <c r="AC31" s="16"/>
      <c r="AD31" s="16"/>
      <c r="AE31" s="48"/>
      <c r="AF31" s="15"/>
      <c r="AG31" s="16"/>
      <c r="AH31" s="16"/>
      <c r="AI31" s="48"/>
      <c r="AJ31" s="15"/>
      <c r="AK31" s="16"/>
      <c r="AL31" s="16"/>
      <c r="AM31" s="48"/>
      <c r="AN31" s="15"/>
      <c r="AO31" s="16"/>
      <c r="AP31" s="16"/>
      <c r="AQ31" s="48"/>
      <c r="AR31" s="17"/>
      <c r="AS31" s="16"/>
      <c r="AT31" s="52"/>
      <c r="AU31" s="24">
        <f>+VLOOKUP($A31,'[4]KOP ERG (Mio) (Qu)'!$B$14:$O$45,AU$3,FALSE)</f>
        <v>-62</v>
      </c>
      <c r="AV31" s="2">
        <f>+VLOOKUP($A31,'[4]KOP ERG (Mio) (Qu)'!$B$14:$O$45,AV$3,FALSE)</f>
        <v>104</v>
      </c>
      <c r="AW31" s="187">
        <f>+AU31-AV31</f>
        <v>-166</v>
      </c>
      <c r="AX31" s="56" t="str">
        <f>IF(AW31=0,"-",(IF(AV31=0,"-",(IF(AND(AU31&lt;0,AV31&gt;0),"",(IF(AND(AU31&gt;0,AV31&lt;0),"",(IF(AND(AU31&lt;=0,AV31&lt;0),-AW31/AV31,AW31/AV31)))))))))</f>
        <v/>
      </c>
      <c r="BB31" s="149" t="s">
        <v>91</v>
      </c>
      <c r="BC31" s="11"/>
      <c r="BD31" s="212"/>
      <c r="BE31" s="218"/>
      <c r="BF31" s="218"/>
      <c r="BG31" s="68"/>
      <c r="BI31" s="3" t="s">
        <v>59</v>
      </c>
    </row>
    <row r="32" spans="1:61" s="3" customFormat="1" x14ac:dyDescent="0.2">
      <c r="C32" s="200" t="s">
        <v>145</v>
      </c>
      <c r="F32" s="30" t="s">
        <v>33</v>
      </c>
      <c r="G32" s="31"/>
      <c r="H32" s="111"/>
      <c r="I32" s="112"/>
      <c r="J32" s="112"/>
      <c r="K32" s="113"/>
      <c r="L32" s="111"/>
      <c r="M32" s="112"/>
      <c r="N32" s="112"/>
      <c r="O32" s="113"/>
      <c r="P32" s="111"/>
      <c r="Q32" s="112"/>
      <c r="R32" s="112"/>
      <c r="S32" s="114"/>
      <c r="T32" s="115"/>
      <c r="U32" s="116"/>
      <c r="V32" s="116"/>
      <c r="W32" s="117"/>
      <c r="X32" s="118"/>
      <c r="Y32" s="112"/>
      <c r="Z32" s="112"/>
      <c r="AA32" s="113"/>
      <c r="AB32" s="111"/>
      <c r="AC32" s="112"/>
      <c r="AD32" s="112"/>
      <c r="AE32" s="113"/>
      <c r="AF32" s="111"/>
      <c r="AG32" s="112"/>
      <c r="AH32" s="112"/>
      <c r="AI32" s="113"/>
      <c r="AJ32" s="111"/>
      <c r="AK32" s="112"/>
      <c r="AL32" s="112"/>
      <c r="AM32" s="113"/>
      <c r="AN32" s="111"/>
      <c r="AO32" s="112"/>
      <c r="AP32" s="112"/>
      <c r="AQ32" s="113"/>
      <c r="AR32" s="118"/>
      <c r="AS32" s="112"/>
      <c r="AT32" s="117"/>
      <c r="AU32" s="93">
        <f>+VLOOKUP($C32,'[4]KGUV (Mio) (Qu)'!$B$16:$O$72,AU$3,FALSE)</f>
        <v>-183</v>
      </c>
      <c r="AV32" s="94">
        <f>+VLOOKUP($C32,'[4]KGUV (Mio) (Qu)'!$B$16:$O$72,AV$3,FALSE)</f>
        <v>-463</v>
      </c>
      <c r="AW32" s="96">
        <f>+AU32-AV32</f>
        <v>280</v>
      </c>
      <c r="AX32" s="100">
        <f>IF(AW32=0,"-",(IF(AV32=0,"-",(IF(AND(AU32&lt;0,AV32&gt;0),"",(IF(AND(AU32&gt;0,AV32&lt;0),"",(IF(AND(AU32&lt;=0,AV32&lt;0),-AW32/AV32,AW32/AV32)))))))))</f>
        <v>0.60475161987041037</v>
      </c>
      <c r="BA32" s="3" t="s">
        <v>184</v>
      </c>
      <c r="BB32" s="149" t="s">
        <v>92</v>
      </c>
      <c r="BC32" s="1"/>
      <c r="BD32" s="212">
        <f>+VLOOKUP($BA32,'[1]KFR 200x harte Werte'!$B$10:$F$66,BD$5,FALSE)</f>
        <v>116</v>
      </c>
      <c r="BE32" s="213">
        <f>+VLOOKUP($BA32,'[1]KFR 200x harte Werte'!$B$10:$F$66,BE$5,FALSE)</f>
        <v>118</v>
      </c>
      <c r="BF32" s="213">
        <f t="shared" si="14"/>
        <v>-2</v>
      </c>
      <c r="BG32" s="68">
        <f t="shared" si="1"/>
        <v>-1.6949152542372881E-2</v>
      </c>
      <c r="BI32" s="1" t="s">
        <v>60</v>
      </c>
    </row>
    <row r="33" spans="3:61" x14ac:dyDescent="0.2">
      <c r="F33" s="5"/>
      <c r="H33" s="103"/>
      <c r="I33" s="104"/>
      <c r="J33" s="104"/>
      <c r="K33" s="105"/>
      <c r="L33" s="103"/>
      <c r="M33" s="104"/>
      <c r="N33" s="104"/>
      <c r="O33" s="105"/>
      <c r="P33" s="103"/>
      <c r="Q33" s="104"/>
      <c r="R33" s="104"/>
      <c r="S33" s="106"/>
      <c r="T33" s="107"/>
      <c r="U33" s="108"/>
      <c r="V33" s="108"/>
      <c r="W33" s="109"/>
      <c r="X33" s="110"/>
      <c r="Y33" s="104"/>
      <c r="Z33" s="104"/>
      <c r="AA33" s="105"/>
      <c r="AB33" s="103"/>
      <c r="AC33" s="104"/>
      <c r="AD33" s="104"/>
      <c r="AE33" s="105"/>
      <c r="AF33" s="103"/>
      <c r="AG33" s="104"/>
      <c r="AH33" s="104"/>
      <c r="AI33" s="105"/>
      <c r="AJ33" s="103"/>
      <c r="AK33" s="104"/>
      <c r="AL33" s="104"/>
      <c r="AM33" s="105"/>
      <c r="AN33" s="103"/>
      <c r="AO33" s="104"/>
      <c r="AP33" s="104"/>
      <c r="AQ33" s="105"/>
      <c r="AR33" s="110"/>
      <c r="AS33" s="104"/>
      <c r="AT33" s="109"/>
      <c r="AU33" s="92"/>
      <c r="AV33" s="24"/>
      <c r="AW33" s="24"/>
      <c r="AX33" s="55"/>
      <c r="BA33" s="1" t="s">
        <v>185</v>
      </c>
      <c r="BB33" s="149" t="s">
        <v>93</v>
      </c>
      <c r="BD33" s="212">
        <f>+VLOOKUP($BA33,'[1]KFR 200x harte Werte'!$B$10:$F$66,BD$5,FALSE)</f>
        <v>15</v>
      </c>
      <c r="BE33" s="218">
        <f>+VLOOKUP($BA33,'[1]KFR 200x harte Werte'!$B$10:$F$66,BE$5,FALSE)</f>
        <v>14</v>
      </c>
      <c r="BF33" s="218">
        <f t="shared" si="14"/>
        <v>1</v>
      </c>
      <c r="BG33" s="68">
        <f t="shared" si="1"/>
        <v>7.1428571428571425E-2</v>
      </c>
      <c r="BI33" s="1" t="s">
        <v>61</v>
      </c>
    </row>
    <row r="34" spans="3:61" x14ac:dyDescent="0.2">
      <c r="C34" s="200" t="s">
        <v>146</v>
      </c>
      <c r="F34" s="10" t="s">
        <v>34</v>
      </c>
      <c r="G34" s="11"/>
      <c r="H34" s="103"/>
      <c r="I34" s="104"/>
      <c r="J34" s="104"/>
      <c r="K34" s="105"/>
      <c r="L34" s="103"/>
      <c r="M34" s="104"/>
      <c r="N34" s="104"/>
      <c r="O34" s="105"/>
      <c r="P34" s="103"/>
      <c r="Q34" s="104"/>
      <c r="R34" s="104"/>
      <c r="S34" s="106"/>
      <c r="T34" s="107"/>
      <c r="U34" s="108"/>
      <c r="V34" s="108"/>
      <c r="W34" s="109"/>
      <c r="X34" s="110"/>
      <c r="Y34" s="104"/>
      <c r="Z34" s="104"/>
      <c r="AA34" s="105"/>
      <c r="AB34" s="103"/>
      <c r="AC34" s="104"/>
      <c r="AD34" s="104"/>
      <c r="AE34" s="105"/>
      <c r="AF34" s="103"/>
      <c r="AG34" s="104"/>
      <c r="AH34" s="104"/>
      <c r="AI34" s="105"/>
      <c r="AJ34" s="103"/>
      <c r="AK34" s="104"/>
      <c r="AL34" s="104"/>
      <c r="AM34" s="105"/>
      <c r="AN34" s="103"/>
      <c r="AO34" s="104"/>
      <c r="AP34" s="104"/>
      <c r="AQ34" s="105"/>
      <c r="AR34" s="110"/>
      <c r="AS34" s="104"/>
      <c r="AT34" s="109"/>
      <c r="AU34" s="92">
        <f>+VLOOKUP($C34,'[4]KGUV (Mio) (Qu)'!$B$16:$O$72,AU$3,FALSE)</f>
        <v>-13</v>
      </c>
      <c r="AV34" s="24">
        <f>+VLOOKUP($C34,'[4]KGUV (Mio) (Qu)'!$B$16:$O$72,AV$3,FALSE)</f>
        <v>-10</v>
      </c>
      <c r="AW34" s="24">
        <f t="shared" ref="AW34:AW39" si="15">+AU34-AV34</f>
        <v>-3</v>
      </c>
      <c r="AX34" s="55">
        <f t="shared" ref="AX34:AX39" si="16">IF(AW34=0,"-",(IF(AV34=0,"-",(IF(AND(AU34&lt;0,AV34&gt;0),"",(IF(AND(AU34&gt;0,AV34&lt;0),"",(IF(AND(AU34&lt;=0,AV34&lt;0),-AW34/AV34,AW34/AV34)))))))))</f>
        <v>-0.3</v>
      </c>
      <c r="BA34" s="1" t="s">
        <v>186</v>
      </c>
      <c r="BB34" s="148" t="s">
        <v>94</v>
      </c>
      <c r="BC34" s="11"/>
      <c r="BD34" s="212">
        <f>+VLOOKUP($BA34,'[1]KFR 200x harte Werte'!$B$10:$F$66,BD$5,FALSE)</f>
        <v>-293</v>
      </c>
      <c r="BE34" s="218">
        <f>+VLOOKUP($BA34,'[1]KFR 200x harte Werte'!$B$10:$F$66,BE$5,FALSE)</f>
        <v>-421</v>
      </c>
      <c r="BF34" s="218">
        <f t="shared" si="14"/>
        <v>128</v>
      </c>
      <c r="BG34" s="68">
        <f t="shared" si="1"/>
        <v>0.30403800475059384</v>
      </c>
      <c r="BI34" s="1" t="s">
        <v>62</v>
      </c>
    </row>
    <row r="35" spans="3:61" x14ac:dyDescent="0.2">
      <c r="C35" s="200" t="s">
        <v>147</v>
      </c>
      <c r="F35" s="10" t="s">
        <v>35</v>
      </c>
      <c r="G35" s="11"/>
      <c r="H35" s="103"/>
      <c r="I35" s="104"/>
      <c r="J35" s="104"/>
      <c r="K35" s="105"/>
      <c r="L35" s="103"/>
      <c r="M35" s="104"/>
      <c r="N35" s="104"/>
      <c r="O35" s="105"/>
      <c r="P35" s="103"/>
      <c r="Q35" s="104"/>
      <c r="R35" s="104"/>
      <c r="S35" s="106"/>
      <c r="T35" s="107"/>
      <c r="U35" s="108"/>
      <c r="V35" s="108"/>
      <c r="W35" s="109"/>
      <c r="X35" s="110"/>
      <c r="Y35" s="104"/>
      <c r="Z35" s="104"/>
      <c r="AA35" s="105"/>
      <c r="AB35" s="103"/>
      <c r="AC35" s="104"/>
      <c r="AD35" s="104"/>
      <c r="AE35" s="105"/>
      <c r="AF35" s="103"/>
      <c r="AG35" s="104"/>
      <c r="AH35" s="104"/>
      <c r="AI35" s="105"/>
      <c r="AJ35" s="103"/>
      <c r="AK35" s="104"/>
      <c r="AL35" s="104"/>
      <c r="AM35" s="105"/>
      <c r="AN35" s="103"/>
      <c r="AO35" s="104"/>
      <c r="AP35" s="104"/>
      <c r="AQ35" s="105"/>
      <c r="AR35" s="110"/>
      <c r="AS35" s="104"/>
      <c r="AT35" s="109"/>
      <c r="AU35" s="92">
        <f>+VLOOKUP($C35,'[4]KGUV (Mio) (Qu)'!$B$16:$O$72,AU$3,FALSE)</f>
        <v>5</v>
      </c>
      <c r="AV35" s="24">
        <f>+VLOOKUP($C35,'[4]KGUV (Mio) (Qu)'!$B$16:$O$72,AV$3,FALSE)</f>
        <v>6</v>
      </c>
      <c r="AW35" s="24">
        <f t="shared" si="15"/>
        <v>-1</v>
      </c>
      <c r="AX35" s="55">
        <f t="shared" si="16"/>
        <v>-0.16666666666666666</v>
      </c>
      <c r="BA35" s="1" t="s">
        <v>187</v>
      </c>
      <c r="BB35" s="150"/>
      <c r="BC35" s="144" t="s">
        <v>95</v>
      </c>
      <c r="BD35" s="214" t="str">
        <f>+VLOOKUP($BA35,'[1]KFR 200x harte Werte'!$B$10:$F$66,BD$5,FALSE)</f>
        <v>(38)</v>
      </c>
      <c r="BE35" s="219" t="str">
        <f>+VLOOKUP($BA35,'[1]KFR 200x harte Werte'!$B$10:$F$66,BE$5,FALSE)</f>
        <v>(-9)</v>
      </c>
      <c r="BF35" s="219" t="e">
        <f t="shared" si="14"/>
        <v>#VALUE!</v>
      </c>
      <c r="BG35" s="69" t="e">
        <f t="shared" si="1"/>
        <v>#VALUE!</v>
      </c>
      <c r="BI35" s="1" t="s">
        <v>63</v>
      </c>
    </row>
    <row r="36" spans="3:61" x14ac:dyDescent="0.2">
      <c r="C36" s="200" t="s">
        <v>148</v>
      </c>
      <c r="F36" s="10" t="s">
        <v>36</v>
      </c>
      <c r="G36" s="11"/>
      <c r="H36" s="103"/>
      <c r="I36" s="104"/>
      <c r="J36" s="104"/>
      <c r="K36" s="105"/>
      <c r="L36" s="103"/>
      <c r="M36" s="104"/>
      <c r="N36" s="104"/>
      <c r="O36" s="105"/>
      <c r="P36" s="103"/>
      <c r="Q36" s="104"/>
      <c r="R36" s="104"/>
      <c r="S36" s="106"/>
      <c r="T36" s="107"/>
      <c r="U36" s="108"/>
      <c r="V36" s="108"/>
      <c r="W36" s="109"/>
      <c r="X36" s="110"/>
      <c r="Y36" s="104"/>
      <c r="Z36" s="104"/>
      <c r="AA36" s="105"/>
      <c r="AB36" s="103"/>
      <c r="AC36" s="104"/>
      <c r="AD36" s="104"/>
      <c r="AE36" s="105"/>
      <c r="AF36" s="103"/>
      <c r="AG36" s="104"/>
      <c r="AH36" s="104"/>
      <c r="AI36" s="105"/>
      <c r="AJ36" s="103"/>
      <c r="AK36" s="104"/>
      <c r="AL36" s="104"/>
      <c r="AM36" s="105"/>
      <c r="AN36" s="103"/>
      <c r="AO36" s="104"/>
      <c r="AP36" s="104"/>
      <c r="AQ36" s="105"/>
      <c r="AR36" s="110"/>
      <c r="AS36" s="104"/>
      <c r="AT36" s="109"/>
      <c r="AU36" s="92">
        <f>+VLOOKUP($C36,'[4]KGUV (Mio) (Qu)'!$B$16:$O$72,AU$3,FALSE)</f>
        <v>36</v>
      </c>
      <c r="AV36" s="24">
        <f>+VLOOKUP($C36,'[4]KGUV (Mio) (Qu)'!$B$16:$O$72,AV$3,FALSE)</f>
        <v>41</v>
      </c>
      <c r="AW36" s="24">
        <f t="shared" si="15"/>
        <v>-5</v>
      </c>
      <c r="AX36" s="55">
        <f t="shared" si="16"/>
        <v>-0.12195121951219512</v>
      </c>
      <c r="BB36" s="147"/>
      <c r="BC36" s="143"/>
      <c r="BD36" s="220"/>
      <c r="BE36" s="221"/>
      <c r="BF36" s="221"/>
      <c r="BG36" s="153"/>
      <c r="BI36" s="1" t="s">
        <v>64</v>
      </c>
    </row>
    <row r="37" spans="3:61" x14ac:dyDescent="0.2">
      <c r="C37" s="200" t="s">
        <v>149</v>
      </c>
      <c r="F37" s="10" t="s">
        <v>37</v>
      </c>
      <c r="G37" s="11"/>
      <c r="H37" s="103"/>
      <c r="I37" s="104"/>
      <c r="J37" s="104"/>
      <c r="K37" s="105"/>
      <c r="L37" s="103"/>
      <c r="M37" s="104"/>
      <c r="N37" s="104"/>
      <c r="O37" s="105"/>
      <c r="P37" s="103"/>
      <c r="Q37" s="104"/>
      <c r="R37" s="104"/>
      <c r="S37" s="106"/>
      <c r="T37" s="107"/>
      <c r="U37" s="108"/>
      <c r="V37" s="108"/>
      <c r="W37" s="109"/>
      <c r="X37" s="110"/>
      <c r="Y37" s="104"/>
      <c r="Z37" s="104"/>
      <c r="AA37" s="105"/>
      <c r="AB37" s="103"/>
      <c r="AC37" s="104"/>
      <c r="AD37" s="104"/>
      <c r="AE37" s="105"/>
      <c r="AF37" s="103"/>
      <c r="AG37" s="104"/>
      <c r="AH37" s="104"/>
      <c r="AI37" s="105"/>
      <c r="AJ37" s="103"/>
      <c r="AK37" s="104"/>
      <c r="AL37" s="104"/>
      <c r="AM37" s="105"/>
      <c r="AN37" s="103"/>
      <c r="AO37" s="104"/>
      <c r="AP37" s="104"/>
      <c r="AQ37" s="105"/>
      <c r="AR37" s="110"/>
      <c r="AS37" s="104"/>
      <c r="AT37" s="109"/>
      <c r="AU37" s="92">
        <f>+VLOOKUP($C37,'[4]KGUV (Mio) (Qu)'!$B$16:$O$72,AU$3,FALSE)</f>
        <v>-111</v>
      </c>
      <c r="AV37" s="24">
        <f>+VLOOKUP($C37,'[4]KGUV (Mio) (Qu)'!$B$16:$O$72,AV$3,FALSE)</f>
        <v>-124</v>
      </c>
      <c r="AW37" s="24">
        <f>AV37-AU37</f>
        <v>-13</v>
      </c>
      <c r="AX37" s="55">
        <f t="shared" si="16"/>
        <v>-0.10483870967741936</v>
      </c>
      <c r="BA37" s="1" t="s">
        <v>188</v>
      </c>
      <c r="BB37" s="149" t="s">
        <v>96</v>
      </c>
      <c r="BC37" s="11"/>
      <c r="BD37" s="212">
        <f>+VLOOKUP($BA37,'[1]KFR 200x harte Werte'!$B$10:$F$66,BD$5,FALSE)</f>
        <v>-383</v>
      </c>
      <c r="BE37" s="218">
        <f>+VLOOKUP($BA37,'[1]KFR 200x harte Werte'!$B$10:$F$66,BE$5,FALSE)</f>
        <v>-502</v>
      </c>
      <c r="BF37" s="218">
        <f>+BE37-BD37</f>
        <v>-119</v>
      </c>
      <c r="BG37" s="68">
        <f>IF(BF37=0,"-",(IF(BE37=0,"-",(IF(AND(BD37&lt;0,BE37&gt;0),"",(IF(AND(BD37&gt;0,BE37&lt;0),"",IF(AND(BD37&lt;0,BE37&lt;0),-BF37/BE37,BF37/BE37))))))))</f>
        <v>-0.23705179282868527</v>
      </c>
      <c r="BI37" s="1" t="s">
        <v>65</v>
      </c>
    </row>
    <row r="38" spans="3:61" x14ac:dyDescent="0.2">
      <c r="C38" s="200" t="s">
        <v>150</v>
      </c>
      <c r="F38" s="10" t="s">
        <v>38</v>
      </c>
      <c r="G38" s="11"/>
      <c r="H38" s="103"/>
      <c r="I38" s="104"/>
      <c r="J38" s="104"/>
      <c r="K38" s="105"/>
      <c r="L38" s="103"/>
      <c r="M38" s="104"/>
      <c r="N38" s="104"/>
      <c r="O38" s="105"/>
      <c r="P38" s="103"/>
      <c r="Q38" s="104"/>
      <c r="R38" s="104"/>
      <c r="S38" s="106"/>
      <c r="T38" s="107"/>
      <c r="U38" s="108"/>
      <c r="V38" s="108"/>
      <c r="W38" s="109"/>
      <c r="X38" s="110"/>
      <c r="Y38" s="104"/>
      <c r="Z38" s="104"/>
      <c r="AA38" s="105"/>
      <c r="AB38" s="103"/>
      <c r="AC38" s="104"/>
      <c r="AD38" s="104"/>
      <c r="AE38" s="105"/>
      <c r="AF38" s="103"/>
      <c r="AG38" s="104"/>
      <c r="AH38" s="104"/>
      <c r="AI38" s="105"/>
      <c r="AJ38" s="103"/>
      <c r="AK38" s="104"/>
      <c r="AL38" s="104"/>
      <c r="AM38" s="105"/>
      <c r="AN38" s="103"/>
      <c r="AO38" s="104"/>
      <c r="AP38" s="104"/>
      <c r="AQ38" s="105"/>
      <c r="AR38" s="110"/>
      <c r="AS38" s="104"/>
      <c r="AT38" s="109"/>
      <c r="AU38" s="92">
        <f>+VLOOKUP($C38,'[4]KGUV (Mio) (Qu)'!$B$16:$O$72,AU$3,FALSE)</f>
        <v>-41</v>
      </c>
      <c r="AV38" s="24">
        <f>+VLOOKUP($C38,'[4]KGUV (Mio) (Qu)'!$B$16:$O$72,AV$3,FALSE)</f>
        <v>-29</v>
      </c>
      <c r="AW38" s="187">
        <f t="shared" si="15"/>
        <v>-12</v>
      </c>
      <c r="AX38" s="56">
        <f t="shared" si="16"/>
        <v>-0.41379310344827586</v>
      </c>
      <c r="BA38" s="1" t="s">
        <v>189</v>
      </c>
      <c r="BB38" s="149" t="s">
        <v>97</v>
      </c>
      <c r="BC38" s="11"/>
      <c r="BD38" s="212">
        <f>+VLOOKUP($BA38,'[1]KFR 200x harte Werte'!$B$10:$F$66,BD$5,FALSE)</f>
        <v>225</v>
      </c>
      <c r="BE38" s="218">
        <f>+VLOOKUP($BA38,'[1]KFR 200x harte Werte'!$B$10:$F$66,BE$5,FALSE)</f>
        <v>811</v>
      </c>
      <c r="BF38" s="218">
        <f t="shared" si="14"/>
        <v>-586</v>
      </c>
      <c r="BG38" s="68">
        <f t="shared" si="1"/>
        <v>-0.72256473489519113</v>
      </c>
      <c r="BI38" s="3" t="s">
        <v>66</v>
      </c>
    </row>
    <row r="39" spans="3:61" s="3" customFormat="1" x14ac:dyDescent="0.2">
      <c r="F39" s="36" t="s">
        <v>39</v>
      </c>
      <c r="G39" s="37"/>
      <c r="H39" s="111"/>
      <c r="I39" s="112"/>
      <c r="J39" s="112"/>
      <c r="K39" s="113"/>
      <c r="L39" s="111"/>
      <c r="M39" s="112"/>
      <c r="N39" s="112"/>
      <c r="O39" s="113"/>
      <c r="P39" s="111"/>
      <c r="Q39" s="112"/>
      <c r="R39" s="112"/>
      <c r="S39" s="114"/>
      <c r="T39" s="115"/>
      <c r="U39" s="116"/>
      <c r="V39" s="116"/>
      <c r="W39" s="117"/>
      <c r="X39" s="118"/>
      <c r="Y39" s="112"/>
      <c r="Z39" s="112"/>
      <c r="AA39" s="113"/>
      <c r="AB39" s="111"/>
      <c r="AC39" s="112"/>
      <c r="AD39" s="112"/>
      <c r="AE39" s="113"/>
      <c r="AF39" s="111"/>
      <c r="AG39" s="112"/>
      <c r="AH39" s="112"/>
      <c r="AI39" s="113"/>
      <c r="AJ39" s="111"/>
      <c r="AK39" s="112"/>
      <c r="AL39" s="112"/>
      <c r="AM39" s="113"/>
      <c r="AN39" s="111"/>
      <c r="AO39" s="112"/>
      <c r="AP39" s="112"/>
      <c r="AQ39" s="113"/>
      <c r="AR39" s="118"/>
      <c r="AS39" s="112"/>
      <c r="AT39" s="117"/>
      <c r="AU39" s="93">
        <f>SUM(AU34:AU38)</f>
        <v>-124</v>
      </c>
      <c r="AV39" s="94">
        <f>SUM(AV34:AV38)</f>
        <v>-116</v>
      </c>
      <c r="AW39" s="96">
        <f t="shared" si="15"/>
        <v>-8</v>
      </c>
      <c r="AX39" s="100">
        <f t="shared" si="16"/>
        <v>-6.8965517241379309E-2</v>
      </c>
      <c r="BA39" s="3" t="s">
        <v>190</v>
      </c>
      <c r="BB39" s="148" t="s">
        <v>98</v>
      </c>
      <c r="BC39" s="11"/>
      <c r="BD39" s="212">
        <f>+VLOOKUP($BA39,'[1]KFR 200x harte Werte'!$B$10:$F$66,BD$5,FALSE)</f>
        <v>-451</v>
      </c>
      <c r="BE39" s="218">
        <f>+VLOOKUP($BA39,'[1]KFR 200x harte Werte'!$B$10:$F$66,BE$5,FALSE)</f>
        <v>-112</v>
      </c>
      <c r="BF39" s="218">
        <f t="shared" si="14"/>
        <v>-339</v>
      </c>
      <c r="BG39" s="68">
        <f t="shared" si="1"/>
        <v>-3.0267857142857144</v>
      </c>
      <c r="BI39" s="1" t="s">
        <v>67</v>
      </c>
    </row>
    <row r="40" spans="3:61" x14ac:dyDescent="0.2">
      <c r="E40" s="3"/>
      <c r="F40" s="12"/>
      <c r="G40" s="13"/>
      <c r="H40" s="119"/>
      <c r="I40" s="120"/>
      <c r="J40" s="120"/>
      <c r="K40" s="121"/>
      <c r="L40" s="119"/>
      <c r="M40" s="120"/>
      <c r="N40" s="120"/>
      <c r="O40" s="121"/>
      <c r="P40" s="119"/>
      <c r="Q40" s="120"/>
      <c r="R40" s="120"/>
      <c r="S40" s="122"/>
      <c r="T40" s="123"/>
      <c r="U40" s="124"/>
      <c r="V40" s="124"/>
      <c r="W40" s="125"/>
      <c r="X40" s="126"/>
      <c r="Y40" s="120"/>
      <c r="Z40" s="120"/>
      <c r="AA40" s="121"/>
      <c r="AB40" s="119"/>
      <c r="AC40" s="120"/>
      <c r="AD40" s="120"/>
      <c r="AE40" s="121"/>
      <c r="AF40" s="119"/>
      <c r="AG40" s="120"/>
      <c r="AH40" s="120"/>
      <c r="AI40" s="121"/>
      <c r="AJ40" s="119"/>
      <c r="AK40" s="120"/>
      <c r="AL40" s="120"/>
      <c r="AM40" s="121"/>
      <c r="AN40" s="119"/>
      <c r="AO40" s="120"/>
      <c r="AP40" s="120"/>
      <c r="AQ40" s="121"/>
      <c r="AR40" s="126"/>
      <c r="AS40" s="120"/>
      <c r="AT40" s="125"/>
      <c r="AU40" s="91"/>
      <c r="AV40" s="25"/>
      <c r="AW40" s="251"/>
      <c r="AX40" s="56"/>
      <c r="AY40" s="3"/>
      <c r="AZ40" s="3"/>
      <c r="BA40" s="3" t="s">
        <v>187</v>
      </c>
      <c r="BB40" s="152"/>
      <c r="BC40" s="144" t="s">
        <v>95</v>
      </c>
      <c r="BD40" s="214" t="str">
        <f>+VLOOKUP($BA40,'[1]KFR 200x harte Werte'!$B$10:$F$66,BD$5,FALSE)</f>
        <v>(38)</v>
      </c>
      <c r="BE40" s="215" t="str">
        <f>+VLOOKUP($BA40,'[1]KFR 200x harte Werte'!$B$10:$F$66,BE$5,FALSE)</f>
        <v>(-9)</v>
      </c>
      <c r="BF40" s="215" t="e">
        <f t="shared" si="14"/>
        <v>#VALUE!</v>
      </c>
      <c r="BG40" s="69" t="e">
        <f t="shared" si="1"/>
        <v>#VALUE!</v>
      </c>
      <c r="BI40" s="3" t="s">
        <v>68</v>
      </c>
    </row>
    <row r="41" spans="3:61" s="3" customFormat="1" x14ac:dyDescent="0.2">
      <c r="C41" s="200"/>
      <c r="F41" s="36" t="s">
        <v>13</v>
      </c>
      <c r="G41" s="37"/>
      <c r="H41" s="111"/>
      <c r="I41" s="112"/>
      <c r="J41" s="112"/>
      <c r="K41" s="113"/>
      <c r="L41" s="111"/>
      <c r="M41" s="112"/>
      <c r="N41" s="112"/>
      <c r="O41" s="113"/>
      <c r="P41" s="111"/>
      <c r="Q41" s="112"/>
      <c r="R41" s="112"/>
      <c r="S41" s="114"/>
      <c r="T41" s="115"/>
      <c r="U41" s="116"/>
      <c r="V41" s="116"/>
      <c r="W41" s="117"/>
      <c r="X41" s="118"/>
      <c r="Y41" s="112"/>
      <c r="Z41" s="112"/>
      <c r="AA41" s="113"/>
      <c r="AB41" s="111"/>
      <c r="AC41" s="112"/>
      <c r="AD41" s="112"/>
      <c r="AE41" s="113"/>
      <c r="AF41" s="111"/>
      <c r="AG41" s="112"/>
      <c r="AH41" s="112"/>
      <c r="AI41" s="113"/>
      <c r="AJ41" s="111"/>
      <c r="AK41" s="112"/>
      <c r="AL41" s="112"/>
      <c r="AM41" s="113"/>
      <c r="AN41" s="111"/>
      <c r="AO41" s="112"/>
      <c r="AP41" s="112"/>
      <c r="AQ41" s="113"/>
      <c r="AR41" s="118"/>
      <c r="AS41" s="112"/>
      <c r="AT41" s="117"/>
      <c r="AU41" s="93">
        <f>AU32+AU39</f>
        <v>-307</v>
      </c>
      <c r="AV41" s="94">
        <f>AV32+AV39</f>
        <v>-579</v>
      </c>
      <c r="AW41" s="96">
        <f>+AU41-AV41</f>
        <v>272</v>
      </c>
      <c r="AX41" s="100">
        <f>IF(AW41=0,"-",(IF(AV41=0,"-",(IF(AND(AU41&lt;0,AV41&gt;0),"",(IF(AND(AU41&gt;0,AV41&lt;0),"",(IF(AND(AU41&lt;=0,AV41&lt;0),-AW41/AV41,AW41/AV41)))))))))</f>
        <v>0.46977547495682209</v>
      </c>
      <c r="BB41" s="148"/>
      <c r="BD41" s="222"/>
      <c r="BE41" s="223"/>
      <c r="BF41" s="223"/>
      <c r="BG41" s="154"/>
      <c r="BI41" s="1" t="s">
        <v>69</v>
      </c>
    </row>
    <row r="42" spans="3:61" x14ac:dyDescent="0.2">
      <c r="E42" s="3"/>
      <c r="F42" s="12"/>
      <c r="G42" s="13"/>
      <c r="H42" s="119"/>
      <c r="I42" s="120"/>
      <c r="J42" s="120"/>
      <c r="K42" s="121"/>
      <c r="L42" s="119"/>
      <c r="M42" s="120"/>
      <c r="N42" s="120"/>
      <c r="O42" s="121"/>
      <c r="P42" s="119"/>
      <c r="Q42" s="120"/>
      <c r="R42" s="120"/>
      <c r="S42" s="122"/>
      <c r="T42" s="123"/>
      <c r="U42" s="124"/>
      <c r="V42" s="124"/>
      <c r="W42" s="125"/>
      <c r="X42" s="126"/>
      <c r="Y42" s="120"/>
      <c r="Z42" s="120"/>
      <c r="AA42" s="121"/>
      <c r="AB42" s="119"/>
      <c r="AC42" s="120"/>
      <c r="AD42" s="120"/>
      <c r="AE42" s="121"/>
      <c r="AF42" s="119"/>
      <c r="AG42" s="120"/>
      <c r="AH42" s="120"/>
      <c r="AI42" s="121"/>
      <c r="AJ42" s="119"/>
      <c r="AK42" s="120"/>
      <c r="AL42" s="120"/>
      <c r="AM42" s="121"/>
      <c r="AN42" s="119"/>
      <c r="AO42" s="120"/>
      <c r="AP42" s="120"/>
      <c r="AQ42" s="121"/>
      <c r="AR42" s="126"/>
      <c r="AS42" s="120"/>
      <c r="AT42" s="125"/>
      <c r="AU42" s="91"/>
      <c r="AV42" s="25"/>
      <c r="AW42" s="25"/>
      <c r="AX42" s="55"/>
      <c r="AY42" s="3"/>
      <c r="AZ42" s="3"/>
      <c r="BA42" s="3" t="s">
        <v>191</v>
      </c>
      <c r="BB42" s="149" t="s">
        <v>99</v>
      </c>
      <c r="BC42" s="11"/>
      <c r="BD42" s="212" t="str">
        <f>+VLOOKUP($BA42,'[1]KFR 200x harte Werte'!$B$10:$F$66,BD$5,FALSE)</f>
        <v>-</v>
      </c>
      <c r="BE42" s="218" t="str">
        <f>+VLOOKUP($BA42,'[1]KFR 200x harte Werte'!$B$10:$F$66,BE$5,FALSE)</f>
        <v>-</v>
      </c>
      <c r="BF42" s="218" t="e">
        <f t="shared" si="14"/>
        <v>#VALUE!</v>
      </c>
      <c r="BG42" s="68"/>
      <c r="BI42" s="1" t="s">
        <v>70</v>
      </c>
    </row>
    <row r="43" spans="3:61" x14ac:dyDescent="0.2">
      <c r="C43" s="200" t="s">
        <v>151</v>
      </c>
      <c r="F43" s="10" t="s">
        <v>14</v>
      </c>
      <c r="G43" s="11"/>
      <c r="H43" s="103"/>
      <c r="I43" s="104"/>
      <c r="J43" s="104"/>
      <c r="K43" s="105"/>
      <c r="L43" s="103"/>
      <c r="M43" s="104"/>
      <c r="N43" s="104"/>
      <c r="O43" s="105"/>
      <c r="P43" s="103"/>
      <c r="Q43" s="104"/>
      <c r="R43" s="104"/>
      <c r="S43" s="106"/>
      <c r="T43" s="107"/>
      <c r="U43" s="108"/>
      <c r="V43" s="108"/>
      <c r="W43" s="109"/>
      <c r="X43" s="110"/>
      <c r="Y43" s="104"/>
      <c r="Z43" s="104"/>
      <c r="AA43" s="105"/>
      <c r="AB43" s="103"/>
      <c r="AC43" s="104"/>
      <c r="AD43" s="104"/>
      <c r="AE43" s="105"/>
      <c r="AF43" s="103"/>
      <c r="AG43" s="104"/>
      <c r="AH43" s="104"/>
      <c r="AI43" s="105"/>
      <c r="AJ43" s="103"/>
      <c r="AK43" s="104"/>
      <c r="AL43" s="104"/>
      <c r="AM43" s="105"/>
      <c r="AN43" s="103"/>
      <c r="AO43" s="104"/>
      <c r="AP43" s="104"/>
      <c r="AQ43" s="105"/>
      <c r="AR43" s="110"/>
      <c r="AS43" s="104"/>
      <c r="AT43" s="109"/>
      <c r="AU43" s="92">
        <f>+VLOOKUP($C43,'[4]KGUV (Mio) (Qu)'!$B$16:$O$72,AU$3,FALSE)</f>
        <v>-4</v>
      </c>
      <c r="AV43" s="24">
        <f>+VLOOKUP($C43,'[4]KGUV (Mio) (Qu)'!$B$16:$O$72,AV$3,FALSE)</f>
        <v>-4</v>
      </c>
      <c r="AW43" s="24">
        <f>+AU43-AV43</f>
        <v>0</v>
      </c>
      <c r="AX43" s="55" t="str">
        <f>IF(AW43=0,"-",(IF(AV43=0,"-",(IF(AND(AU43&lt;0,AV43&gt;0),"",(IF(AND(AU43&gt;0,AV43&lt;0),"",(IF(AND(AU43&lt;=0,AV43&lt;0),-AW43/AV43,AW43/AV43)))))))))</f>
        <v>-</v>
      </c>
      <c r="BA43" s="1" t="s">
        <v>192</v>
      </c>
      <c r="BB43" s="149" t="s">
        <v>100</v>
      </c>
      <c r="BC43" s="11"/>
      <c r="BD43" s="212" t="e">
        <f>+VLOOKUP($BA43,'[1]KFR 200x harte Werte'!$B$10:$F$66,BD$5,FALSE)</f>
        <v>#N/A</v>
      </c>
      <c r="BE43" s="213" t="e">
        <f>+VLOOKUP($BA43,'[1]KFR 200x harte Werte'!$B$10:$F$66,BE$5,FALSE)</f>
        <v>#N/A</v>
      </c>
      <c r="BF43" s="213" t="e">
        <f t="shared" si="14"/>
        <v>#N/A</v>
      </c>
      <c r="BG43" s="68" t="e">
        <f t="shared" si="1"/>
        <v>#N/A</v>
      </c>
      <c r="BI43" s="1" t="s">
        <v>71</v>
      </c>
    </row>
    <row r="44" spans="3:61" x14ac:dyDescent="0.2">
      <c r="C44" s="200" t="s">
        <v>152</v>
      </c>
      <c r="F44" s="10" t="s">
        <v>18</v>
      </c>
      <c r="G44" s="11"/>
      <c r="H44" s="103"/>
      <c r="I44" s="104"/>
      <c r="J44" s="104"/>
      <c r="K44" s="105"/>
      <c r="L44" s="103"/>
      <c r="M44" s="104"/>
      <c r="N44" s="104"/>
      <c r="O44" s="105"/>
      <c r="P44" s="103"/>
      <c r="Q44" s="104"/>
      <c r="R44" s="104"/>
      <c r="S44" s="106"/>
      <c r="T44" s="107"/>
      <c r="U44" s="108"/>
      <c r="V44" s="108"/>
      <c r="W44" s="109"/>
      <c r="X44" s="110"/>
      <c r="Y44" s="104"/>
      <c r="Z44" s="104"/>
      <c r="AA44" s="105"/>
      <c r="AB44" s="103"/>
      <c r="AC44" s="104"/>
      <c r="AD44" s="104"/>
      <c r="AE44" s="105"/>
      <c r="AF44" s="103"/>
      <c r="AG44" s="104"/>
      <c r="AH44" s="104"/>
      <c r="AI44" s="105"/>
      <c r="AJ44" s="103"/>
      <c r="AK44" s="104"/>
      <c r="AL44" s="104"/>
      <c r="AM44" s="105"/>
      <c r="AN44" s="103"/>
      <c r="AO44" s="104"/>
      <c r="AP44" s="104"/>
      <c r="AQ44" s="105"/>
      <c r="AR44" s="110"/>
      <c r="AS44" s="104"/>
      <c r="AT44" s="109"/>
      <c r="AU44" s="92">
        <f>+VLOOKUP($C44,'[4]KGUV (Mio) (Qu)'!$B$16:$O$72,AU$3,FALSE)</f>
        <v>59</v>
      </c>
      <c r="AV44" s="24">
        <f>+VLOOKUP($C44,'[4]KGUV (Mio) (Qu)'!$B$16:$O$72,AV$3,FALSE)</f>
        <v>125</v>
      </c>
      <c r="AW44" s="24">
        <f>+AU44-AV44</f>
        <v>-66</v>
      </c>
      <c r="AX44" s="55">
        <f>IF(AW44=0,"-",(IF(AV44=0,"-",(IF(AND(AU44&lt;0,AV44&gt;0),"",(IF(AND(AU44&gt;0,AV44&lt;0),"",(IF(AND(AU44&lt;=0,AV44&lt;0),-AW44/AV44,AW44/AV44)))))))))</f>
        <v>-0.52800000000000002</v>
      </c>
      <c r="BA44" s="1" t="s">
        <v>193</v>
      </c>
      <c r="BB44" s="149" t="s">
        <v>101</v>
      </c>
      <c r="BC44" s="11"/>
      <c r="BD44" s="212" t="e">
        <f>+VLOOKUP($BA44,'[1]KFR 200x harte Werte'!$B$10:$F$66,BD$5,FALSE)</f>
        <v>#N/A</v>
      </c>
      <c r="BE44" s="218" t="e">
        <f>+VLOOKUP($BA44,'[1]KFR 200x harte Werte'!$B$10:$F$66,BE$5,FALSE)</f>
        <v>#N/A</v>
      </c>
      <c r="BF44" s="218" t="e">
        <f>+BE44-BD44</f>
        <v>#N/A</v>
      </c>
      <c r="BG44" s="68" t="e">
        <f>IF(BF44=0,"-",(IF(BE44=0,"-",(IF(AND(BD44&lt;0,BE44&gt;0),"",(IF(AND(BD44&gt;0,BE44&lt;0),"",IF(AND(BD44&lt;0,BE44&lt;0),-BF44/BE44,BF44/BE44))))))))</f>
        <v>#N/A</v>
      </c>
      <c r="BI44" s="1" t="s">
        <v>72</v>
      </c>
    </row>
    <row r="45" spans="3:61" ht="12" thickBot="1" x14ac:dyDescent="0.25">
      <c r="C45" s="200" t="s">
        <v>153</v>
      </c>
      <c r="F45" s="41" t="s">
        <v>30</v>
      </c>
      <c r="G45" s="42"/>
      <c r="H45" s="127"/>
      <c r="I45" s="128"/>
      <c r="J45" s="128"/>
      <c r="K45" s="129"/>
      <c r="L45" s="127"/>
      <c r="M45" s="128"/>
      <c r="N45" s="128"/>
      <c r="O45" s="129"/>
      <c r="P45" s="127"/>
      <c r="Q45" s="128"/>
      <c r="R45" s="128"/>
      <c r="S45" s="130"/>
      <c r="T45" s="131"/>
      <c r="U45" s="132"/>
      <c r="V45" s="132"/>
      <c r="W45" s="133"/>
      <c r="X45" s="134"/>
      <c r="Y45" s="128"/>
      <c r="Z45" s="128"/>
      <c r="AA45" s="129"/>
      <c r="AB45" s="127"/>
      <c r="AC45" s="128"/>
      <c r="AD45" s="128"/>
      <c r="AE45" s="129"/>
      <c r="AF45" s="127"/>
      <c r="AG45" s="128"/>
      <c r="AH45" s="128"/>
      <c r="AI45" s="129"/>
      <c r="AJ45" s="127"/>
      <c r="AK45" s="128"/>
      <c r="AL45" s="128"/>
      <c r="AM45" s="129"/>
      <c r="AN45" s="127"/>
      <c r="AO45" s="128"/>
      <c r="AP45" s="128"/>
      <c r="AQ45" s="129"/>
      <c r="AR45" s="134"/>
      <c r="AS45" s="128"/>
      <c r="AT45" s="133"/>
      <c r="AU45" s="95">
        <f>+VLOOKUP($C45,'[4]KGUV (Mio) (Qu)'!$B$16:$O$72,AU$3,FALSE)</f>
        <v>0</v>
      </c>
      <c r="AV45" s="43">
        <f>+VLOOKUP($C45,'[4]KGUV (Mio) (Qu)'!$B$16:$O$72,AV$3,FALSE)</f>
        <v>0</v>
      </c>
      <c r="AW45" s="43">
        <f>+AU45-AV45</f>
        <v>0</v>
      </c>
      <c r="AX45" s="89" t="str">
        <f>IF(AW45=0,"-",(IF(AV45=0,"-",(IF(AND(AU45&lt;0,AV45&gt;0),"",(IF(AND(AU45&gt;0,AV45&lt;0),"",(IF(AND(AU45&lt;=0,AV45&lt;0),-AW45/AV45,AW45/AV45)))))))))</f>
        <v>-</v>
      </c>
      <c r="BA45" s="3" t="s">
        <v>194</v>
      </c>
      <c r="BB45" s="149" t="s">
        <v>102</v>
      </c>
      <c r="BC45" s="11"/>
      <c r="BD45" s="212">
        <f>+VLOOKUP($BA45,'[1]KFR 200x harte Werte'!$B$10:$F$66,BD$5,FALSE)</f>
        <v>-6</v>
      </c>
      <c r="BE45" s="218">
        <f>+VLOOKUP($BA45,'[1]KFR 200x harte Werte'!$B$10:$F$66,BE$5,FALSE)</f>
        <v>-8</v>
      </c>
      <c r="BF45" s="218">
        <f>+BE45-BD45</f>
        <v>-2</v>
      </c>
      <c r="BG45" s="68">
        <f>IF(BF45=0,"-",(IF(BE45=0,"-",(IF(AND(BD45&lt;0,BE45&gt;0),"",(IF(AND(BD45&gt;0,BE45&lt;0),"",IF(AND(BD45&lt;0,BE45&lt;0),-BF45/BE45,BF45/BE45))))))))</f>
        <v>-0.25</v>
      </c>
      <c r="BI45" s="3" t="s">
        <v>73</v>
      </c>
    </row>
    <row r="46" spans="3:61" s="3" customFormat="1" ht="12" thickTop="1" x14ac:dyDescent="0.2">
      <c r="F46" s="12" t="s">
        <v>21</v>
      </c>
      <c r="G46" s="13"/>
      <c r="H46" s="119"/>
      <c r="I46" s="120"/>
      <c r="J46" s="120"/>
      <c r="K46" s="121"/>
      <c r="L46" s="119"/>
      <c r="M46" s="120"/>
      <c r="N46" s="120"/>
      <c r="O46" s="121"/>
      <c r="P46" s="119"/>
      <c r="Q46" s="120"/>
      <c r="R46" s="120"/>
      <c r="S46" s="122"/>
      <c r="T46" s="123"/>
      <c r="U46" s="124"/>
      <c r="V46" s="124"/>
      <c r="W46" s="125"/>
      <c r="X46" s="126"/>
      <c r="Y46" s="120"/>
      <c r="Z46" s="120"/>
      <c r="AA46" s="121"/>
      <c r="AB46" s="119"/>
      <c r="AC46" s="120"/>
      <c r="AD46" s="120"/>
      <c r="AE46" s="121"/>
      <c r="AF46" s="119"/>
      <c r="AG46" s="120"/>
      <c r="AH46" s="120"/>
      <c r="AI46" s="121"/>
      <c r="AJ46" s="119"/>
      <c r="AK46" s="120"/>
      <c r="AL46" s="120"/>
      <c r="AM46" s="121"/>
      <c r="AN46" s="119"/>
      <c r="AO46" s="120"/>
      <c r="AP46" s="120"/>
      <c r="AQ46" s="121"/>
      <c r="AR46" s="126"/>
      <c r="AS46" s="120"/>
      <c r="AT46" s="125"/>
      <c r="AU46" s="91">
        <f>AU41+AU43+AU44+AU45</f>
        <v>-252</v>
      </c>
      <c r="AV46" s="96">
        <f>AV41+AV43+AV44+AV45</f>
        <v>-458</v>
      </c>
      <c r="AW46" s="96">
        <f>+AU46-AV46</f>
        <v>206</v>
      </c>
      <c r="AX46" s="100">
        <f>IF(AW46=0,"-",(IF(AV46=0,"-",(IF(AND(AU46&lt;0,AV46&gt;0),"",(IF(AND(AU46&gt;0,AV46&lt;0),"",(IF(AND(AU46&lt;=0,AV46&lt;0),-AW46/AV46,AW46/AV46)))))))))</f>
        <v>0.44978165938864628</v>
      </c>
      <c r="BA46" s="3" t="s">
        <v>195</v>
      </c>
      <c r="BB46" s="149" t="s">
        <v>103</v>
      </c>
      <c r="BC46" s="11"/>
      <c r="BD46" s="212">
        <f>+VLOOKUP($BA46,'[1]KFR 200x harte Werte'!$B$10:$F$66,BD$5,FALSE)</f>
        <v>-167</v>
      </c>
      <c r="BE46" s="218">
        <f>+VLOOKUP($BA46,'[1]KFR 200x harte Werte'!$B$10:$F$66,BE$5,FALSE)</f>
        <v>-183</v>
      </c>
      <c r="BF46" s="218">
        <f>+BE46-BD46</f>
        <v>-16</v>
      </c>
      <c r="BG46" s="68">
        <f>IF(BF46=0,"-",(IF(BE46=0,"-",(IF(AND(BD46&lt;0,BE46&gt;0),"",(IF(AND(BD46&gt;0,BE46&lt;0),"",IF(AND(BD46&lt;0,BE46&lt;0),-BF46/BE46,BF46/BE46))))))))</f>
        <v>-8.7431693989071038E-2</v>
      </c>
      <c r="BI46" s="1" t="s">
        <v>74</v>
      </c>
    </row>
    <row r="47" spans="3:61" x14ac:dyDescent="0.2">
      <c r="E47" s="3"/>
      <c r="F47" s="12"/>
      <c r="G47" s="13"/>
      <c r="H47" s="119"/>
      <c r="I47" s="120"/>
      <c r="J47" s="120"/>
      <c r="K47" s="121"/>
      <c r="L47" s="119"/>
      <c r="M47" s="120"/>
      <c r="N47" s="120"/>
      <c r="O47" s="121"/>
      <c r="P47" s="119"/>
      <c r="Q47" s="120"/>
      <c r="R47" s="120"/>
      <c r="S47" s="122"/>
      <c r="T47" s="123"/>
      <c r="U47" s="124"/>
      <c r="V47" s="124"/>
      <c r="W47" s="125"/>
      <c r="X47" s="126"/>
      <c r="Y47" s="120"/>
      <c r="Z47" s="120"/>
      <c r="AA47" s="121"/>
      <c r="AB47" s="119"/>
      <c r="AC47" s="120"/>
      <c r="AD47" s="120"/>
      <c r="AE47" s="121"/>
      <c r="AF47" s="119"/>
      <c r="AG47" s="120"/>
      <c r="AH47" s="120"/>
      <c r="AI47" s="121"/>
      <c r="AJ47" s="119"/>
      <c r="AK47" s="120"/>
      <c r="AL47" s="120"/>
      <c r="AM47" s="121"/>
      <c r="AN47" s="119"/>
      <c r="AO47" s="120"/>
      <c r="AP47" s="120"/>
      <c r="AQ47" s="121"/>
      <c r="AR47" s="126"/>
      <c r="AS47" s="120"/>
      <c r="AT47" s="125"/>
      <c r="AU47" s="91"/>
      <c r="AV47" s="25"/>
      <c r="AW47" s="25"/>
      <c r="AX47" s="55"/>
      <c r="AY47" s="3"/>
      <c r="AZ47" s="3"/>
      <c r="BA47" s="3" t="s">
        <v>196</v>
      </c>
      <c r="BB47" s="148" t="s">
        <v>104</v>
      </c>
      <c r="BC47" s="11"/>
      <c r="BD47" s="212">
        <f>+VLOOKUP($BA47,'[1]KFR 200x harte Werte'!$B$10:$F$66,BD$5,FALSE)</f>
        <v>-268</v>
      </c>
      <c r="BE47" s="213">
        <f>+VLOOKUP($BA47,'[1]KFR 200x harte Werte'!$B$10:$F$66,BE$5,FALSE)</f>
        <v>-508</v>
      </c>
      <c r="BF47" s="213">
        <f>+BE47-BD47</f>
        <v>-240</v>
      </c>
      <c r="BG47" s="68">
        <f>IF(BF47=0,"-",(IF(BE47=0,"-",(IF(AND(BD47&lt;0,BE47&gt;0),"",(IF(AND(BD47&gt;0,BE47&lt;0),"",IF(AND(BD47&lt;0,BE47&lt;0),-BF47/BE47,BF47/BE47))))))))</f>
        <v>-0.47244094488188976</v>
      </c>
      <c r="BI47" s="1" t="s">
        <v>75</v>
      </c>
    </row>
    <row r="48" spans="3:61" x14ac:dyDescent="0.2">
      <c r="E48" s="3"/>
      <c r="F48" s="10" t="s">
        <v>19</v>
      </c>
      <c r="G48" s="11"/>
      <c r="H48" s="103"/>
      <c r="I48" s="104"/>
      <c r="J48" s="104"/>
      <c r="K48" s="121"/>
      <c r="L48" s="119"/>
      <c r="M48" s="120"/>
      <c r="N48" s="120"/>
      <c r="O48" s="121"/>
      <c r="P48" s="119"/>
      <c r="Q48" s="120"/>
      <c r="R48" s="120"/>
      <c r="S48" s="122"/>
      <c r="T48" s="123"/>
      <c r="U48" s="124"/>
      <c r="V48" s="124"/>
      <c r="W48" s="125"/>
      <c r="X48" s="126"/>
      <c r="Y48" s="120"/>
      <c r="Z48" s="120"/>
      <c r="AA48" s="121"/>
      <c r="AB48" s="119"/>
      <c r="AC48" s="120"/>
      <c r="AD48" s="120"/>
      <c r="AE48" s="121"/>
      <c r="AF48" s="119"/>
      <c r="AG48" s="120"/>
      <c r="AH48" s="120"/>
      <c r="AI48" s="121"/>
      <c r="AJ48" s="119"/>
      <c r="AK48" s="120"/>
      <c r="AL48" s="120"/>
      <c r="AM48" s="121"/>
      <c r="AN48" s="119"/>
      <c r="AO48" s="120"/>
      <c r="AP48" s="120"/>
      <c r="AQ48" s="121"/>
      <c r="AR48" s="126"/>
      <c r="AS48" s="120"/>
      <c r="AT48" s="125"/>
      <c r="AU48" s="202"/>
      <c r="AV48" s="203"/>
      <c r="AW48" s="203"/>
      <c r="AX48" s="55"/>
      <c r="AY48" s="3"/>
      <c r="AZ48" s="3"/>
      <c r="BA48" s="1" t="s">
        <v>187</v>
      </c>
      <c r="BB48" s="150"/>
      <c r="BC48" s="144" t="s">
        <v>95</v>
      </c>
      <c r="BD48" s="214" t="str">
        <f>+VLOOKUP($BA48,'[1]KFR 200x harte Werte'!$B$10:$F$66,BD$5,FALSE)</f>
        <v>(38)</v>
      </c>
      <c r="BE48" s="219" t="str">
        <f>+VLOOKUP($BA48,'[1]KFR 200x harte Werte'!$B$10:$F$66,BE$5,FALSE)</f>
        <v>(-9)</v>
      </c>
      <c r="BF48" s="219" t="e">
        <f t="shared" si="14"/>
        <v>#VALUE!</v>
      </c>
      <c r="BG48" s="69" t="e">
        <f t="shared" si="1"/>
        <v>#VALUE!</v>
      </c>
      <c r="BI48" s="1" t="s">
        <v>76</v>
      </c>
    </row>
    <row r="49" spans="3:61" ht="12" thickBot="1" x14ac:dyDescent="0.25">
      <c r="C49" s="200" t="s">
        <v>154</v>
      </c>
      <c r="F49" s="38" t="s">
        <v>31</v>
      </c>
      <c r="G49" s="39"/>
      <c r="H49" s="135"/>
      <c r="I49" s="136"/>
      <c r="J49" s="136"/>
      <c r="K49" s="137"/>
      <c r="L49" s="135"/>
      <c r="M49" s="136"/>
      <c r="N49" s="136"/>
      <c r="O49" s="137"/>
      <c r="P49" s="135"/>
      <c r="Q49" s="136"/>
      <c r="R49" s="136"/>
      <c r="S49" s="138"/>
      <c r="T49" s="139"/>
      <c r="U49" s="140"/>
      <c r="V49" s="140"/>
      <c r="W49" s="141"/>
      <c r="X49" s="142"/>
      <c r="Y49" s="136"/>
      <c r="Z49" s="136"/>
      <c r="AA49" s="137"/>
      <c r="AB49" s="135"/>
      <c r="AC49" s="136"/>
      <c r="AD49" s="136"/>
      <c r="AE49" s="137"/>
      <c r="AF49" s="135"/>
      <c r="AG49" s="136"/>
      <c r="AH49" s="136"/>
      <c r="AI49" s="137"/>
      <c r="AJ49" s="135"/>
      <c r="AK49" s="136"/>
      <c r="AL49" s="136"/>
      <c r="AM49" s="137"/>
      <c r="AN49" s="135"/>
      <c r="AO49" s="136"/>
      <c r="AP49" s="136"/>
      <c r="AQ49" s="137"/>
      <c r="AR49" s="142"/>
      <c r="AS49" s="136"/>
      <c r="AT49" s="141"/>
      <c r="AU49" s="182">
        <f>+VLOOKUP($C49,'[4]KGUV (Mio) (Qu)'!$B$16:$O$72,AU$3,FALSE)</f>
        <v>-0.55000000000000004</v>
      </c>
      <c r="AV49" s="183">
        <f>+VLOOKUP($C49,'[4]KGUV (Mio) (Qu)'!$B$16:$O$72,AV$3,FALSE)</f>
        <v>-1</v>
      </c>
      <c r="AW49" s="183">
        <f>+AU49-AV49</f>
        <v>0.44999999999999996</v>
      </c>
      <c r="AX49" s="90">
        <f>IF(AW49=0,"-",(IF(AV49=0,"-",(IF(AND(AU49&lt;0,AV49&gt;0),"",(IF(AND(AU49&gt;0,AV49&lt;0),"",(IF(AND(AU49&lt;=0,AV49&lt;0),-AW49/AV49,AW49/AV49)))))))))</f>
        <v>0.44999999999999996</v>
      </c>
      <c r="BB49" s="149"/>
      <c r="BD49" s="224"/>
      <c r="BE49" s="225"/>
      <c r="BF49" s="225"/>
      <c r="BG49" s="155"/>
      <c r="BI49" s="1" t="s">
        <v>77</v>
      </c>
    </row>
    <row r="50" spans="3:61" x14ac:dyDescent="0.2">
      <c r="AU50" s="11">
        <v>5</v>
      </c>
      <c r="AV50" s="184">
        <v>6</v>
      </c>
      <c r="AW50" s="184">
        <v>7</v>
      </c>
      <c r="BA50" s="1" t="s">
        <v>197</v>
      </c>
      <c r="BB50" s="149" t="s">
        <v>105</v>
      </c>
      <c r="BC50" s="11"/>
      <c r="BD50" s="212">
        <f>+VLOOKUP($BA50,'[1]KFR 200x harte Werte'!$B$10:$F$66,BD$5,FALSE)</f>
        <v>114</v>
      </c>
      <c r="BE50" s="213">
        <f>+VLOOKUP($BA50,'[1]KFR 200x harte Werte'!$B$10:$F$66,BE$5,FALSE)</f>
        <v>135</v>
      </c>
      <c r="BF50" s="218">
        <f t="shared" si="14"/>
        <v>-21</v>
      </c>
      <c r="BG50" s="68">
        <f t="shared" si="1"/>
        <v>-0.15555555555555556</v>
      </c>
      <c r="BI50" s="1" t="s">
        <v>78</v>
      </c>
    </row>
    <row r="51" spans="3:61" ht="12" thickBot="1" x14ac:dyDescent="0.25">
      <c r="H51" s="2">
        <v>3</v>
      </c>
      <c r="I51" s="2">
        <v>5</v>
      </c>
      <c r="K51" s="2"/>
      <c r="L51" s="2">
        <v>4</v>
      </c>
      <c r="O51" s="2"/>
      <c r="P51" s="2">
        <v>6</v>
      </c>
      <c r="T51" s="2">
        <v>8</v>
      </c>
      <c r="U51" s="2">
        <v>8</v>
      </c>
      <c r="V51" s="2"/>
      <c r="W51" s="2"/>
      <c r="X51" s="2">
        <v>9</v>
      </c>
      <c r="Y51" s="2">
        <v>9</v>
      </c>
      <c r="AA51" s="2"/>
      <c r="AB51" s="2">
        <v>10</v>
      </c>
      <c r="AC51" s="2">
        <v>10</v>
      </c>
      <c r="AE51" s="2"/>
      <c r="AF51" s="2">
        <v>12</v>
      </c>
      <c r="AG51" s="2">
        <v>12</v>
      </c>
      <c r="AI51" s="2"/>
      <c r="AJ51" s="2">
        <v>11</v>
      </c>
      <c r="AK51" s="2">
        <v>11</v>
      </c>
      <c r="AM51" s="2"/>
      <c r="AN51" s="2">
        <v>13</v>
      </c>
      <c r="AO51" s="2">
        <v>14</v>
      </c>
      <c r="AU51" s="2">
        <v>3</v>
      </c>
      <c r="AV51" s="2">
        <v>4</v>
      </c>
      <c r="AW51" s="2">
        <v>8</v>
      </c>
      <c r="AX51" s="2">
        <v>9</v>
      </c>
      <c r="BA51" s="1" t="s">
        <v>198</v>
      </c>
      <c r="BB51" s="149" t="s">
        <v>106</v>
      </c>
      <c r="BC51" s="11"/>
      <c r="BD51" s="212">
        <f>+VLOOKUP($BA51,'[1]KFR 200x harte Werte'!$B$10:$F$66,BD$5,FALSE)</f>
        <v>2</v>
      </c>
      <c r="BE51" s="213">
        <f>+VLOOKUP($BA51,'[1]KFR 200x harte Werte'!$B$10:$F$66,BE$5,FALSE)</f>
        <v>-22</v>
      </c>
      <c r="BF51" s="226">
        <f t="shared" si="14"/>
        <v>24</v>
      </c>
      <c r="BG51" s="68" t="str">
        <f t="shared" si="1"/>
        <v/>
      </c>
      <c r="BI51" s="1" t="s">
        <v>79</v>
      </c>
    </row>
    <row r="52" spans="3:61" x14ac:dyDescent="0.2">
      <c r="F52" s="156" t="s">
        <v>112</v>
      </c>
      <c r="G52" s="157"/>
      <c r="H52" s="172"/>
      <c r="I52" s="158"/>
      <c r="J52" s="158"/>
      <c r="K52" s="173"/>
      <c r="L52" s="172"/>
      <c r="M52" s="158"/>
      <c r="N52" s="158"/>
      <c r="O52" s="173"/>
      <c r="P52" s="172"/>
      <c r="Q52" s="158"/>
      <c r="R52" s="158"/>
      <c r="S52" s="159"/>
      <c r="T52" s="193"/>
      <c r="U52" s="160"/>
      <c r="V52" s="160"/>
      <c r="W52" s="194"/>
      <c r="X52" s="157"/>
      <c r="Y52" s="158"/>
      <c r="Z52" s="158"/>
      <c r="AA52" s="173"/>
      <c r="AB52" s="172"/>
      <c r="AC52" s="158"/>
      <c r="AD52" s="158"/>
      <c r="AE52" s="173"/>
      <c r="AF52" s="172"/>
      <c r="AG52" s="158"/>
      <c r="AH52" s="158"/>
      <c r="AI52" s="173"/>
      <c r="AJ52" s="172"/>
      <c r="AK52" s="158"/>
      <c r="AL52" s="158"/>
      <c r="AM52" s="173"/>
      <c r="AN52" s="172"/>
      <c r="AO52" s="158"/>
      <c r="AP52" s="158"/>
      <c r="AQ52" s="173"/>
      <c r="AR52" s="172"/>
      <c r="AS52" s="158"/>
      <c r="AT52" s="173"/>
      <c r="AU52" s="185"/>
      <c r="AV52" s="186"/>
      <c r="AW52" s="186"/>
      <c r="AX52" s="161"/>
      <c r="BA52" s="1" t="s">
        <v>200</v>
      </c>
      <c r="BB52" s="149" t="s">
        <v>199</v>
      </c>
      <c r="BC52" s="11"/>
      <c r="BD52" s="212" t="e">
        <f>+VLOOKUP($BA52,'[1]KFR 200x harte Werte'!$B$10:$F$66,BD$5,FALSE)</f>
        <v>#N/A</v>
      </c>
      <c r="BE52" s="213" t="e">
        <f>+VLOOKUP($BA52,'[1]KFR 200x harte Werte'!$B$10:$F$66,BE$5,FALSE)</f>
        <v>#N/A</v>
      </c>
      <c r="BF52" s="226" t="e">
        <f t="shared" si="14"/>
        <v>#N/A</v>
      </c>
      <c r="BG52" s="68"/>
      <c r="BI52" s="1" t="s">
        <v>80</v>
      </c>
    </row>
    <row r="53" spans="3:61" x14ac:dyDescent="0.2">
      <c r="C53" s="200" t="s">
        <v>155</v>
      </c>
      <c r="D53" s="200" t="s">
        <v>157</v>
      </c>
      <c r="F53" s="5" t="s">
        <v>113</v>
      </c>
      <c r="H53" s="275">
        <f>+[2]EBITDA!$D$359</f>
        <v>-245.26769760999997</v>
      </c>
      <c r="I53" s="272">
        <v>-390</v>
      </c>
      <c r="J53" s="255">
        <f>+H53-I53</f>
        <v>144.73230239000003</v>
      </c>
      <c r="K53" s="68">
        <f>IF(J53=0,"-",(IF(I53=0,"-",(IF(AND(H53&lt;0,I53&gt;0),"",(IF(AND(H53&gt;0,I53&lt;0),"",(IF(AND(H53&lt;=0,I53&lt;0),-J53/I53,J53/I53)))))))))</f>
        <v>0.37110846766666672</v>
      </c>
      <c r="L53" s="275">
        <f>+[2]EBITDA!$E$359</f>
        <v>4.7804013799999998</v>
      </c>
      <c r="M53" s="272">
        <v>-20</v>
      </c>
      <c r="N53" s="16">
        <f>+L53-M53</f>
        <v>24.780401380000001</v>
      </c>
      <c r="O53" s="68" t="str">
        <f>IF(N53=0,"-",(IF(M53=0,"-",(IF(AND(L53&lt;0,M53&gt;0),"",(IF(AND(L53&gt;0,M53&lt;0),"",(IF(AND(L53&lt;=0,M53&lt;0),-N53/M53,N53/M53)))))))))</f>
        <v/>
      </c>
      <c r="P53" s="275">
        <f>+[2]EBITDA!$G$359</f>
        <v>-53.185562099999999</v>
      </c>
      <c r="Q53" s="272">
        <v>-55</v>
      </c>
      <c r="R53" s="16">
        <f>+P53-Q53</f>
        <v>1.8144379000000015</v>
      </c>
      <c r="S53" s="54">
        <f>IF(R53=0,"-",(IF(Q53=0,"-",(IF(AND(P53&lt;0,Q53&gt;0),"",(IF(AND(P53&gt;0,Q53&lt;0),"",(IF(AND(P53&lt;=0,Q53&lt;0),-R53/Q53,R53/Q53)))))))))</f>
        <v>3.2989780000000024E-2</v>
      </c>
      <c r="T53" s="270">
        <f>+VLOOKUP($C53,'[5]Mio-Datei Segmente gerundet'!$A$4:$O$1050,T51,FALSE)</f>
        <v>-312</v>
      </c>
      <c r="U53" s="272">
        <v>-503</v>
      </c>
      <c r="V53" s="16">
        <f>+T53-U53</f>
        <v>191</v>
      </c>
      <c r="W53" s="55">
        <f>IF(V53=0,"-",(IF(U53=0,"-",(IF(AND(T53&lt;0,U53&gt;0),"",(IF(AND(T53&gt;0,U53&lt;0),"",(IF(AND(T53&lt;=0,U53&lt;0),-V53/U53,V53/U53)))))))))</f>
        <v>0.3797216699801193</v>
      </c>
      <c r="X53" s="271">
        <f>+VLOOKUP($C53,'[5]Mio-Datei Segmente gerundet'!$A$4:$O$1050,X51,FALSE)</f>
        <v>24</v>
      </c>
      <c r="Y53" s="272">
        <v>33</v>
      </c>
      <c r="Z53" s="16">
        <f>+X53-Y53</f>
        <v>-9</v>
      </c>
      <c r="AA53" s="68">
        <f>IF(Z53=0,"-",(IF(Y53=0,"-",(IF(AND(X53&lt;0,Y53&gt;0),"",(IF(AND(X53&gt;0,Y53&lt;0),"",(IF(AND(X53&lt;=0,Y53&lt;0),-Z53/Y53,Z53/Y53)))))))))</f>
        <v>-0.27272727272727271</v>
      </c>
      <c r="AB53" s="271">
        <f>+VLOOKUP($C53,'[5]Mio-Datei Segmente gerundet'!$A$4:$O$1050,AB51,FALSE)</f>
        <v>113</v>
      </c>
      <c r="AC53" s="272">
        <v>76</v>
      </c>
      <c r="AD53" s="16">
        <f>+AB53-AC53</f>
        <v>37</v>
      </c>
      <c r="AE53" s="68">
        <f>IF(AD53=0,"-",(IF(AC53=0,"-",(IF(AND(AB53&lt;0,AC53&gt;0),"",(IF(AND(AB53&gt;0,AC53&lt;0),"",(IF(AND(AB53&lt;=0,AC53&lt;0),-AD53/AC53,AD53/AC53)))))))))</f>
        <v>0.48684210526315791</v>
      </c>
      <c r="AF53" s="270">
        <f>+VLOOKUP($C53,'[5]Mio-Datei Segmente gerundet'!$A$4:$O$1050,AF51,FALSE)</f>
        <v>5</v>
      </c>
      <c r="AG53" s="272">
        <v>2</v>
      </c>
      <c r="AH53" s="16">
        <f>+AF53-AG53</f>
        <v>3</v>
      </c>
      <c r="AI53" s="68">
        <f>IF(AH53=0,"-",(IF(AG53=0,"-",(IF(AND(AF53&lt;0,AG53&gt;0),"",(IF(AND(AF53&gt;0,AG53&lt;0),"",(IF(AND(AF53&lt;=0,AG53&lt;0),-AH53/AG53,AH53/AG53)))))))))</f>
        <v>1.5</v>
      </c>
      <c r="AJ53" s="271">
        <f>+VLOOKUP($C53,'[5]Mio-Datei Segmente gerundet'!$A$4:$O$1050,AJ51,FALSE)</f>
        <v>-5.5</v>
      </c>
      <c r="AK53" s="272">
        <v>-8</v>
      </c>
      <c r="AL53" s="16">
        <f>+AJ53-AK53</f>
        <v>2.5</v>
      </c>
      <c r="AM53" s="68">
        <f>IF(AL53=0,"-",(IF(AK53=0,"-",(IF(AND(AJ53&lt;0,AK53&gt;0),"",(IF(AND(AJ53&gt;0,AK53&lt;0),"",(IF(AND(AJ53&lt;=0,AK53&lt;0),-AL53/AK53,AL53/AK53)))))))))</f>
        <v>0.3125</v>
      </c>
      <c r="AN53" s="270">
        <f>+VLOOKUP($C53,'[5]Mio-Datei Segmente gerundet'!$A$4:$O$1050,AO51,FALSE)+VLOOKUP($C53,'[5]Mio-Datei Segmente gerundet'!$A$4:$O$1050,AN51,FALSE)</f>
        <v>-27</v>
      </c>
      <c r="AO53" s="272">
        <v>-91</v>
      </c>
      <c r="AP53" s="16">
        <f>+AN53-AO53</f>
        <v>64</v>
      </c>
      <c r="AQ53" s="68">
        <f>IF(AP53=0,"-",(IF(AO53=0,"-",(IF(AND(AN53&lt;0,AO53&gt;0),"",(IF(AND(AN53&gt;0,AO53&lt;0),"",(IF(AND(AN53&lt;=0,AO53&lt;0),-AP53/AO53,AP53/AO53)))))))))</f>
        <v>0.70329670329670335</v>
      </c>
      <c r="AR53" s="15"/>
      <c r="AS53" s="16"/>
      <c r="AT53" s="68"/>
      <c r="AU53" s="15">
        <f>+VLOOKUP($D53,[5]Uebersicht_ERG!$B$40:$E$49,AU$51,FALSE)</f>
        <v>-232</v>
      </c>
      <c r="AV53" s="16">
        <f>+VLOOKUP($D53,[5]Uebersicht_ERG!$B$40:$E$49,AV$51,FALSE)</f>
        <v>-496</v>
      </c>
      <c r="AW53" s="16">
        <f>+AU53-AV53</f>
        <v>264</v>
      </c>
      <c r="AX53" s="55">
        <f>IF(AW53=0,"-",(IF(AV53=0,"-",(IF(AND(AU53&lt;0,AV53&gt;0),"",(IF(AND(AU53&gt;0,AV53&lt;0),"",(IF(AND(AU53&lt;=0,AV53&lt;0),-AW53/AV53,AW53/AV53)))))))))</f>
        <v>0.532258064516129</v>
      </c>
      <c r="BA53" s="1" t="s">
        <v>201</v>
      </c>
      <c r="BB53" s="152" t="s">
        <v>110</v>
      </c>
      <c r="BC53" s="145"/>
      <c r="BD53" s="227" t="e">
        <f>+VLOOKUP($BA53,'[1]KFR 200x harte Werte'!$B$10:$F$66,BD$5,FALSE)</f>
        <v>#N/A</v>
      </c>
      <c r="BE53" s="228" t="e">
        <f>+VLOOKUP($BA53,'[1]KFR 200x harte Werte'!$B$10:$F$66,BE$5,FALSE)</f>
        <v>#N/A</v>
      </c>
      <c r="BF53" s="228" t="e">
        <f t="shared" si="14"/>
        <v>#N/A</v>
      </c>
      <c r="BG53" s="69" t="e">
        <f t="shared" si="1"/>
        <v>#N/A</v>
      </c>
      <c r="BI53" s="1" t="s">
        <v>81</v>
      </c>
    </row>
    <row r="54" spans="3:61" x14ac:dyDescent="0.2">
      <c r="C54" s="200" t="s">
        <v>156</v>
      </c>
      <c r="D54" s="200" t="s">
        <v>157</v>
      </c>
      <c r="F54" s="146" t="s">
        <v>114</v>
      </c>
      <c r="G54" s="145"/>
      <c r="H54" s="275">
        <f>+[2]EBITDA!$D$360</f>
        <v>-55.094496689999943</v>
      </c>
      <c r="I54" s="272">
        <v>-74</v>
      </c>
      <c r="J54" s="255">
        <f>+H54-I54</f>
        <v>18.905503310000057</v>
      </c>
      <c r="K54" s="68">
        <f>IF(J54=0,"-",(IF(I54=0,"-",(IF(AND(H54&lt;0,I54&gt;0),"",(IF(AND(H54&gt;0,I54&lt;0),"",(IF(AND(H54&lt;=0,I54&lt;0),-J54/I54,J54/I54)))))))))</f>
        <v>0.25547977445946024</v>
      </c>
      <c r="L54" s="275">
        <f>+[2]EBITDA!$E$360</f>
        <v>61.630290300000006</v>
      </c>
      <c r="M54" s="272">
        <v>60</v>
      </c>
      <c r="N54" s="16">
        <f>+L54-M54</f>
        <v>1.6302903000000057</v>
      </c>
      <c r="O54" s="68">
        <f>IF(N54=0,"-",(IF(M54=0,"-",(IF(AND(L54&lt;0,M54&gt;0),"",(IF(AND(L54&gt;0,M54&lt;0),"",(IF(AND(L54&lt;=0,M54&lt;0),-N54/M54,N54/M54)))))))))</f>
        <v>2.7171505000000096E-2</v>
      </c>
      <c r="P54" s="275">
        <f>+[2]EBITDA!$G$360</f>
        <v>-28.382861839999997</v>
      </c>
      <c r="Q54" s="272">
        <v>-22</v>
      </c>
      <c r="R54" s="16">
        <f>+P54-Q54</f>
        <v>-6.3828618399999968</v>
      </c>
      <c r="S54" s="54">
        <f>IF(R54=0,"-",(IF(Q54=0,"-",(IF(AND(P54&lt;0,Q54&gt;0),"",(IF(AND(P54&gt;0,Q54&lt;0),"",(IF(AND(P54&lt;=0,Q54&lt;0),-R54/Q54,R54/Q54)))))))))</f>
        <v>-0.2901300836363635</v>
      </c>
      <c r="T54" s="270">
        <f>+VLOOKUP($C54,'[5]Mio-Datei Segmente gerundet'!$A$4:$O$1050,T51,FALSE)</f>
        <v>-41</v>
      </c>
      <c r="U54" s="272">
        <v>-74</v>
      </c>
      <c r="V54" s="16">
        <f>+T54-U54</f>
        <v>33</v>
      </c>
      <c r="W54" s="55">
        <f>IF(V54=0,"-",(IF(U54=0,"-",(IF(AND(T54&lt;0,U54&gt;0),"",(IF(AND(T54&gt;0,U54&lt;0),"",(IF(AND(T54&lt;=0,U54&lt;0),-V54/U54,V54/U54)))))))))</f>
        <v>0.44594594594594594</v>
      </c>
      <c r="X54" s="271">
        <f>+VLOOKUP($C54,'[5]Mio-Datei Segmente gerundet'!$A$4:$O$1050,X51,FALSE)</f>
        <v>38</v>
      </c>
      <c r="Y54" s="272">
        <v>40</v>
      </c>
      <c r="Z54" s="16">
        <f>+X54-Y54</f>
        <v>-2</v>
      </c>
      <c r="AA54" s="68">
        <f>IF(Z54=0,"-",(IF(Y54=0,"-",(IF(AND(X54&lt;0,Y54&gt;0),"",(IF(AND(X54&gt;0,Y54&lt;0),"",(IF(AND(X54&lt;=0,Y54&lt;0),-Z54/Y54,Z54/Y54)))))))))</f>
        <v>-0.05</v>
      </c>
      <c r="AB54" s="271">
        <f>+VLOOKUP($C54,'[5]Mio-Datei Segmente gerundet'!$A$4:$O$1050,AB51,FALSE)</f>
        <v>135</v>
      </c>
      <c r="AC54" s="272">
        <v>100</v>
      </c>
      <c r="AD54" s="16">
        <f>+AB54-AC54</f>
        <v>35</v>
      </c>
      <c r="AE54" s="68">
        <f>IF(AD54=0,"-",(IF(AC54=0,"-",(IF(AND(AB54&lt;0,AC54&gt;0),"",(IF(AND(AB54&gt;0,AC54&lt;0),"",(IF(AND(AB54&lt;=0,AC54&lt;0),-AD54/AC54,AD54/AC54)))))))))</f>
        <v>0.35</v>
      </c>
      <c r="AF54" s="270">
        <f>+VLOOKUP($C54,'[5]Mio-Datei Segmente gerundet'!$A$4:$O$1050,AF51,FALSE)</f>
        <v>14</v>
      </c>
      <c r="AG54" s="272">
        <v>11</v>
      </c>
      <c r="AH54" s="16">
        <f>+AF54-AG54</f>
        <v>3</v>
      </c>
      <c r="AI54" s="68">
        <f>IF(AH54=0,"-",(IF(AG54=0,"-",(IF(AND(AF54&lt;0,AG54&gt;0),"",(IF(AND(AF54&gt;0,AG54&lt;0),"",(IF(AND(AF54&lt;=0,AG54&lt;0),-AH54/AG54,AH54/AG54)))))))))</f>
        <v>0.27272727272727271</v>
      </c>
      <c r="AJ54" s="271">
        <f>+VLOOKUP($C54,'[5]Mio-Datei Segmente gerundet'!$A$4:$O$1050,AJ51,FALSE)</f>
        <v>9.5</v>
      </c>
      <c r="AK54" s="272">
        <v>8</v>
      </c>
      <c r="AL54" s="16">
        <f>+AJ54-AK54</f>
        <v>1.5</v>
      </c>
      <c r="AM54" s="68">
        <f>IF(AL54=0,"-",(IF(AK54=0,"-",(IF(AND(AJ54&lt;0,AK54&gt;0),"",(IF(AND(AJ54&gt;0,AK54&lt;0),"",(IF(AND(AJ54&lt;=0,AK54&lt;0),-AL54/AK54,AL54/AK54)))))))))</f>
        <v>0.1875</v>
      </c>
      <c r="AN54" s="270">
        <f>+VLOOKUP($C54,'[5]Mio-Datei Segmente gerundet'!$A$4:$O$1050,AO51,FALSE)+VLOOKUP($C54,'[5]Mio-Datei Segmente gerundet'!$A$4:$O$1050,AN51,FALSE)</f>
        <v>-7</v>
      </c>
      <c r="AO54" s="272">
        <v>-82</v>
      </c>
      <c r="AP54" s="16">
        <f>+AN54-AO54</f>
        <v>75</v>
      </c>
      <c r="AQ54" s="68">
        <f>IF(AP54=0,"-",(IF(AO54=0,"-",(IF(AND(AN54&lt;0,AO54&gt;0),"",(IF(AND(AN54&gt;0,AO54&lt;0),"",(IF(AND(AN54&lt;=0,AO54&lt;0),-AP54/AO54,AP54/AO54)))))))))</f>
        <v>0.91463414634146345</v>
      </c>
      <c r="AR54" s="15"/>
      <c r="AS54" s="16"/>
      <c r="AT54" s="68"/>
      <c r="AU54" s="15">
        <f>+VLOOKUP($D54,[5]Uebersicht_ERG!$B$53:$E$62,AU$51,FALSE)</f>
        <v>108</v>
      </c>
      <c r="AV54" s="16">
        <f>+VLOOKUP($D54,[5]Uebersicht_ERG!$B$53:$E$62,AV$51,FALSE)</f>
        <v>-2</v>
      </c>
      <c r="AW54" s="16">
        <f>+AU54-AV54</f>
        <v>110</v>
      </c>
      <c r="AX54" s="55" t="str">
        <f>IF(AW54=0,"-",(IF(AV54=0,"-",(IF(AND(AU54&lt;0,AV54&gt;0),"",(IF(AND(AU54&gt;0,AV54&lt;0),"",(IF(AND(AU54&lt;=0,AV54&lt;0),-AW54/AV54,AW54/AV54)))))))))</f>
        <v/>
      </c>
      <c r="BA54" s="1" t="s">
        <v>202</v>
      </c>
      <c r="BB54" s="149" t="s">
        <v>107</v>
      </c>
      <c r="BD54" s="224">
        <f>+VLOOKUP($BA54,'[1]KFR 200x harte Werte'!$B$10:$F$66,BD$5,FALSE)</f>
        <v>3253</v>
      </c>
      <c r="BE54" s="225">
        <f>+VLOOKUP($BA54,'[1]KFR 200x harte Werte'!$B$10:$F$66,BE$5,FALSE)</f>
        <v>3956</v>
      </c>
      <c r="BF54" s="225">
        <f t="shared" si="14"/>
        <v>-703</v>
      </c>
      <c r="BG54" s="68">
        <f t="shared" si="1"/>
        <v>-0.17770475227502527</v>
      </c>
      <c r="BI54" s="1" t="s">
        <v>82</v>
      </c>
    </row>
    <row r="55" spans="3:61" x14ac:dyDescent="0.2">
      <c r="E55" s="200" t="s">
        <v>158</v>
      </c>
      <c r="F55" s="5" t="s">
        <v>115</v>
      </c>
      <c r="H55" s="174"/>
      <c r="I55" s="165"/>
      <c r="J55" s="165"/>
      <c r="K55" s="175"/>
      <c r="L55" s="174"/>
      <c r="M55" s="165"/>
      <c r="N55" s="165"/>
      <c r="O55" s="175"/>
      <c r="P55" s="174"/>
      <c r="Q55" s="165"/>
      <c r="R55" s="165"/>
      <c r="S55" s="166"/>
      <c r="T55" s="195"/>
      <c r="U55" s="167"/>
      <c r="V55" s="167"/>
      <c r="W55" s="196"/>
      <c r="X55" s="164"/>
      <c r="Y55" s="165"/>
      <c r="Z55" s="165"/>
      <c r="AA55" s="175"/>
      <c r="AB55" s="174"/>
      <c r="AC55" s="165"/>
      <c r="AD55" s="165"/>
      <c r="AE55" s="175"/>
      <c r="AF55" s="174"/>
      <c r="AG55" s="165"/>
      <c r="AH55" s="165"/>
      <c r="AI55" s="175"/>
      <c r="AJ55" s="174"/>
      <c r="AK55" s="165"/>
      <c r="AL55" s="165"/>
      <c r="AM55" s="175"/>
      <c r="AN55" s="174"/>
      <c r="AO55" s="165"/>
      <c r="AP55" s="165"/>
      <c r="AQ55" s="175"/>
      <c r="AR55" s="174"/>
      <c r="AS55" s="165"/>
      <c r="AT55" s="175"/>
      <c r="AU55" s="23">
        <f>+VLOOKUP($E55,'[4]KBLZ (Mio) (Qu)'!$B$13:$P$85,AU$4,FALSE)</f>
        <v>5224</v>
      </c>
      <c r="AV55" s="24">
        <f>+VLOOKUP($E55,'[4]KBLZ (Mio) (Qu)'!$B$13:$P$85,AW$4,FALSE)</f>
        <v>4578</v>
      </c>
      <c r="AW55" s="24">
        <f>+AU55-AV55</f>
        <v>646</v>
      </c>
      <c r="AX55" s="55">
        <f>IF(AW55=0,"-",(IF(AV55=0,"-",(IF(AND(AU55&lt;0,AV55&gt;0),"",(IF(AND(AU55&gt;0,AV55&lt;0),"",(IF(AND(AU55&lt;=0,AV55&lt;0),-AW55/AV55,AW55/AV55)))))))))</f>
        <v>0.14110965487112276</v>
      </c>
      <c r="BA55" s="1" t="s">
        <v>203</v>
      </c>
      <c r="BB55" s="148" t="s">
        <v>108</v>
      </c>
      <c r="BD55" s="224">
        <f>+VLOOKUP($BA55,'[1]KFR 200x harte Werte'!$B$10:$F$66,BD$5,FALSE)</f>
        <v>4168</v>
      </c>
      <c r="BE55" s="225">
        <f>+VLOOKUP($BA55,'[1]KFR 200x harte Werte'!$B$10:$F$66,BE$5,FALSE)</f>
        <v>5166</v>
      </c>
      <c r="BF55" s="225">
        <f t="shared" si="14"/>
        <v>-998</v>
      </c>
      <c r="BG55" s="68">
        <f t="shared" si="1"/>
        <v>-0.19318621757646148</v>
      </c>
    </row>
    <row r="56" spans="3:61" x14ac:dyDescent="0.2">
      <c r="E56" s="200" t="s">
        <v>159</v>
      </c>
      <c r="F56" s="5" t="s">
        <v>117</v>
      </c>
      <c r="H56" s="174"/>
      <c r="I56" s="165"/>
      <c r="J56" s="165"/>
      <c r="K56" s="175"/>
      <c r="L56" s="174"/>
      <c r="M56" s="165"/>
      <c r="N56" s="165"/>
      <c r="O56" s="175"/>
      <c r="P56" s="174"/>
      <c r="Q56" s="165"/>
      <c r="R56" s="165"/>
      <c r="S56" s="166"/>
      <c r="T56" s="195"/>
      <c r="U56" s="167"/>
      <c r="V56" s="167"/>
      <c r="W56" s="196"/>
      <c r="X56" s="164"/>
      <c r="Y56" s="165"/>
      <c r="Z56" s="165"/>
      <c r="AA56" s="175"/>
      <c r="AB56" s="174"/>
      <c r="AC56" s="165"/>
      <c r="AD56" s="165"/>
      <c r="AE56" s="175"/>
      <c r="AF56" s="174"/>
      <c r="AG56" s="165"/>
      <c r="AH56" s="165"/>
      <c r="AI56" s="175"/>
      <c r="AJ56" s="174"/>
      <c r="AK56" s="165"/>
      <c r="AL56" s="165"/>
      <c r="AM56" s="175"/>
      <c r="AN56" s="174"/>
      <c r="AO56" s="165"/>
      <c r="AP56" s="165"/>
      <c r="AQ56" s="175"/>
      <c r="AR56" s="174"/>
      <c r="AS56" s="165"/>
      <c r="AT56" s="175"/>
      <c r="AU56" s="23">
        <f>+VLOOKUP($E56,'[4]KBLZ (Mio) (Qu)'!$B$13:$P$85,AU$4,FALSE)</f>
        <v>29249</v>
      </c>
      <c r="AV56" s="24">
        <f>+VLOOKUP($E56,'[4]KBLZ (Mio) (Qu)'!$B$13:$P$85,AW$4,FALSE)</f>
        <v>29749</v>
      </c>
      <c r="AW56" s="24">
        <f>+AU56-AV56</f>
        <v>-500</v>
      </c>
      <c r="AX56" s="55">
        <f>IF(AW56=0,"-",(IF(AV56=0,"-",(IF(AND(AU56&lt;0,AV56&gt;0),"",(IF(AND(AU56&gt;0,AV56&lt;0),"",(IF(AND(AU56&lt;=0,AV56&lt;0),-AW56/AV56,AW56/AV56)))))))))</f>
        <v>-1.6807287639920669E-2</v>
      </c>
      <c r="BA56" s="1" t="s">
        <v>204</v>
      </c>
      <c r="BB56" s="150" t="s">
        <v>109</v>
      </c>
      <c r="BC56" s="145"/>
      <c r="BD56" s="227">
        <f>+VLOOKUP($BA56,'[1]KFR 200x harte Werte'!$B$10:$F$66,BD$5,FALSE)</f>
        <v>170</v>
      </c>
      <c r="BE56" s="228">
        <f>+VLOOKUP($BA56,'[1]KFR 200x harte Werte'!$B$10:$F$66,BE$5,FALSE)</f>
        <v>-214</v>
      </c>
      <c r="BF56" s="228">
        <f t="shared" si="14"/>
        <v>384</v>
      </c>
      <c r="BG56" s="69" t="str">
        <f t="shared" si="1"/>
        <v/>
      </c>
    </row>
    <row r="57" spans="3:61" x14ac:dyDescent="0.2">
      <c r="E57" s="200" t="s">
        <v>160</v>
      </c>
      <c r="F57" s="5" t="s">
        <v>118</v>
      </c>
      <c r="H57" s="174"/>
      <c r="I57" s="165"/>
      <c r="J57" s="165"/>
      <c r="K57" s="175"/>
      <c r="L57" s="174"/>
      <c r="M57" s="165"/>
      <c r="N57" s="165"/>
      <c r="O57" s="175"/>
      <c r="P57" s="174"/>
      <c r="Q57" s="165"/>
      <c r="R57" s="165"/>
      <c r="S57" s="166"/>
      <c r="T57" s="195"/>
      <c r="U57" s="167"/>
      <c r="V57" s="167"/>
      <c r="W57" s="196"/>
      <c r="X57" s="164"/>
      <c r="Y57" s="165"/>
      <c r="Z57" s="165"/>
      <c r="AA57" s="175"/>
      <c r="AB57" s="174"/>
      <c r="AC57" s="165"/>
      <c r="AD57" s="165"/>
      <c r="AE57" s="175"/>
      <c r="AF57" s="174"/>
      <c r="AG57" s="165"/>
      <c r="AH57" s="165"/>
      <c r="AI57" s="175"/>
      <c r="AJ57" s="174"/>
      <c r="AK57" s="165"/>
      <c r="AL57" s="165"/>
      <c r="AM57" s="175"/>
      <c r="AN57" s="174"/>
      <c r="AO57" s="165"/>
      <c r="AP57" s="165"/>
      <c r="AQ57" s="175"/>
      <c r="AR57" s="174"/>
      <c r="AS57" s="165"/>
      <c r="AT57" s="175"/>
      <c r="AU57" s="204">
        <f>+VLOOKUP($E57,'[4]KKenn (Mio) (Qu)'!$B$9:$J$87,AU$2,FALSE)</f>
        <v>0.17860439673151218</v>
      </c>
      <c r="AV57" s="205">
        <f>+VLOOKUP($E57,'[4]KKenn (Mio) (Qu)'!$B$9:$J$87,AW$2,FALSE)</f>
        <v>0.15388752563111366</v>
      </c>
      <c r="AW57" s="259"/>
      <c r="AX57" s="55"/>
    </row>
    <row r="58" spans="3:61" x14ac:dyDescent="0.2">
      <c r="E58" s="200" t="s">
        <v>161</v>
      </c>
      <c r="F58" s="5" t="s">
        <v>116</v>
      </c>
      <c r="H58" s="174"/>
      <c r="I58" s="165"/>
      <c r="J58" s="165"/>
      <c r="K58" s="175"/>
      <c r="L58" s="174"/>
      <c r="M58" s="165"/>
      <c r="N58" s="165"/>
      <c r="O58" s="175"/>
      <c r="P58" s="174"/>
      <c r="Q58" s="165"/>
      <c r="R58" s="165"/>
      <c r="S58" s="166"/>
      <c r="T58" s="195"/>
      <c r="U58" s="167"/>
      <c r="V58" s="167"/>
      <c r="W58" s="196"/>
      <c r="X58" s="164"/>
      <c r="Y58" s="165"/>
      <c r="Z58" s="165"/>
      <c r="AA58" s="175"/>
      <c r="AB58" s="174"/>
      <c r="AC58" s="165"/>
      <c r="AD58" s="165"/>
      <c r="AE58" s="175"/>
      <c r="AF58" s="174"/>
      <c r="AG58" s="165"/>
      <c r="AH58" s="165"/>
      <c r="AI58" s="175"/>
      <c r="AJ58" s="174"/>
      <c r="AK58" s="165"/>
      <c r="AL58" s="165"/>
      <c r="AM58" s="175"/>
      <c r="AN58" s="174"/>
      <c r="AO58" s="165"/>
      <c r="AP58" s="165"/>
      <c r="AQ58" s="175"/>
      <c r="AR58" s="174"/>
      <c r="AS58" s="165"/>
      <c r="AT58" s="175"/>
      <c r="AU58" s="23">
        <f>+VLOOKUP($E58,'[4]KKred (Mio) (Qu)'!$B$14:$L$39,AU$50,FALSE)</f>
        <v>1639</v>
      </c>
      <c r="AV58" s="206">
        <f>+VLOOKUP($E58,'[4]KKred (Mio) (Qu)'!$B$14:$L$39,AW$50,FALSE)</f>
        <v>1700</v>
      </c>
      <c r="AW58" s="206">
        <f>+AU58-AV58</f>
        <v>-61</v>
      </c>
      <c r="AX58" s="55">
        <f>IF(AW58=0,"-",(IF(AV58=0,"-",(IF(AND(AU58&lt;0,AV58&gt;0),"",(IF(AND(AU58&gt;0,AV58&lt;0),"",(IF(AND(AU58&lt;=0,AV58&lt;0),-AW58/AV58,AW58/AV58)))))))))</f>
        <v>-3.5882352941176469E-2</v>
      </c>
    </row>
    <row r="59" spans="3:61" ht="12" thickBot="1" x14ac:dyDescent="0.25">
      <c r="E59" s="200" t="s">
        <v>162</v>
      </c>
      <c r="F59" s="162" t="s">
        <v>119</v>
      </c>
      <c r="G59" s="163"/>
      <c r="H59" s="176"/>
      <c r="I59" s="169"/>
      <c r="J59" s="169"/>
      <c r="K59" s="177"/>
      <c r="L59" s="176"/>
      <c r="M59" s="169"/>
      <c r="N59" s="169"/>
      <c r="O59" s="177"/>
      <c r="P59" s="176"/>
      <c r="Q59" s="169"/>
      <c r="R59" s="169"/>
      <c r="S59" s="170"/>
      <c r="T59" s="197"/>
      <c r="U59" s="171"/>
      <c r="V59" s="171"/>
      <c r="W59" s="198"/>
      <c r="X59" s="168"/>
      <c r="Y59" s="169"/>
      <c r="Z59" s="169"/>
      <c r="AA59" s="177"/>
      <c r="AB59" s="176"/>
      <c r="AC59" s="169"/>
      <c r="AD59" s="169"/>
      <c r="AE59" s="177"/>
      <c r="AF59" s="176"/>
      <c r="AG59" s="169"/>
      <c r="AH59" s="169"/>
      <c r="AI59" s="177"/>
      <c r="AJ59" s="176"/>
      <c r="AK59" s="169"/>
      <c r="AL59" s="169"/>
      <c r="AM59" s="177"/>
      <c r="AN59" s="176"/>
      <c r="AO59" s="169"/>
      <c r="AP59" s="169"/>
      <c r="AQ59" s="177"/>
      <c r="AR59" s="176"/>
      <c r="AS59" s="169"/>
      <c r="AT59" s="177"/>
      <c r="AU59" s="207">
        <f>+VLOOKUP($E59,'[4]KKred (Mio) (Qu)'!$B$14:$L$39,AU$50,FALSE)</f>
        <v>5378</v>
      </c>
      <c r="AV59" s="208">
        <f>+VLOOKUP($E59,'[4]KKred (Mio) (Qu)'!$B$14:$L$39,AW$50,FALSE)</f>
        <v>5914</v>
      </c>
      <c r="AW59" s="208">
        <f>+AU59-AV59</f>
        <v>-536</v>
      </c>
      <c r="AX59" s="90">
        <f>IF(AW59=0,"-",(IF(AV59=0,"-",(IF(AND(AU59&lt;0,AV59&gt;0),"",(IF(AND(AU59&gt;0,AV59&lt;0),"",(IF(AND(AU59&lt;=0,AV59&lt;0),-AW59/AV59,AW59/AV59)))))))))</f>
        <v>-9.0632397700372E-2</v>
      </c>
    </row>
    <row r="61" spans="3:61" x14ac:dyDescent="0.2">
      <c r="F61" s="1" t="s">
        <v>121</v>
      </c>
    </row>
    <row r="62" spans="3:61" x14ac:dyDescent="0.2">
      <c r="F62" s="1" t="s">
        <v>122</v>
      </c>
    </row>
    <row r="63" spans="3:61" x14ac:dyDescent="0.2">
      <c r="F63" s="1" t="s">
        <v>123</v>
      </c>
    </row>
  </sheetData>
  <mergeCells count="16">
    <mergeCell ref="F2:G3"/>
    <mergeCell ref="F6:G8"/>
    <mergeCell ref="H6:W6"/>
    <mergeCell ref="X6:AA7"/>
    <mergeCell ref="AB6:AE7"/>
    <mergeCell ref="AF6:AI7"/>
    <mergeCell ref="H7:K7"/>
    <mergeCell ref="L7:O7"/>
    <mergeCell ref="P7:S7"/>
    <mergeCell ref="T7:W7"/>
    <mergeCell ref="AJ6:AM7"/>
    <mergeCell ref="AN6:AQ7"/>
    <mergeCell ref="AR6:AT7"/>
    <mergeCell ref="AU6:AX7"/>
    <mergeCell ref="BB6:BC8"/>
    <mergeCell ref="BD6:BG7"/>
  </mergeCells>
  <pageMargins left="0.25" right="0.25" top="0.75" bottom="0.75" header="0.3" footer="0.3"/>
  <pageSetup paperSize="9" scale="51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Q1 2014</vt:lpstr>
      <vt:lpstr>Einzug Q1 2014</vt:lpstr>
      <vt:lpstr>'Einzug Q1 2014'!Print_Area</vt:lpstr>
      <vt:lpstr>'Q1 2014'!Print_Area</vt:lpstr>
    </vt:vector>
  </TitlesOfParts>
  <Company>LSY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SCHLEUSSNER, GREGOR</dc:creator>
  <cp:lastModifiedBy>MINOGUE, PATRICIA</cp:lastModifiedBy>
  <cp:lastPrinted>2014-04-16T12:09:26Z</cp:lastPrinted>
  <dcterms:created xsi:type="dcterms:W3CDTF">2013-02-04T09:05:34Z</dcterms:created>
  <dcterms:modified xsi:type="dcterms:W3CDTF">2014-04-17T06:57:55Z</dcterms:modified>
</cp:coreProperties>
</file>